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Past Svc Liab Plan 13" sheetId="21" r:id="rId1"/>
    <sheet name="Past Svc Liab Plan 12" sheetId="20" r:id="rId2"/>
    <sheet name="Past Svc Liab Plan 11" sheetId="19" r:id="rId3"/>
    <sheet name="Past Svc Liab Plan 10" sheetId="18" r:id="rId4"/>
    <sheet name="Past Svc Liab Plan 08" sheetId="17" r:id="rId5"/>
    <sheet name="Past Svc Liab Plan" sheetId="15" r:id="rId6"/>
    <sheet name="Past Svc Liab Actual" sheetId="16" r:id="rId7"/>
    <sheet name="Past Svc Liab comb" sheetId="14" r:id="rId8"/>
  </sheets>
  <definedNames>
    <definedName name="_xlnm.Print_Area" localSheetId="6">'Past Svc Liab Actual'!$A$1:$I$24</definedName>
    <definedName name="_xlnm.Print_Area" localSheetId="7">'Past Svc Liab comb'!$A$1:$H$33</definedName>
    <definedName name="_xlnm.Print_Area" localSheetId="5">'Past Svc Liab Plan'!$A$1:$I$24</definedName>
    <definedName name="_xlnm.Print_Area" localSheetId="4">'Past Svc Liab Plan 08'!$A$1:$G$22</definedName>
    <definedName name="_xlnm.Print_Area" localSheetId="3">'Past Svc Liab Plan 10'!$A$1:$G$27</definedName>
    <definedName name="_xlnm.Print_Area" localSheetId="2">'Past Svc Liab Plan 11'!$A$1:$G$28</definedName>
    <definedName name="_xlnm.Print_Area" localSheetId="1">'Past Svc Liab Plan 12'!$A$1:$G$27</definedName>
    <definedName name="_xlnm.Print_Area" localSheetId="0">'Past Svc Liab Plan 13'!$A$1:$G$27</definedName>
  </definedNames>
  <calcPr calcId="125725"/>
</workbook>
</file>

<file path=xl/calcChain.xml><?xml version="1.0" encoding="utf-8"?>
<calcChain xmlns="http://schemas.openxmlformats.org/spreadsheetml/2006/main">
  <c r="G25" i="21"/>
  <c r="F25"/>
  <c r="E25"/>
  <c r="G10"/>
  <c r="E12" s="1"/>
  <c r="F12" s="1"/>
  <c r="G12" s="1"/>
  <c r="E13" s="1"/>
  <c r="F13" s="1"/>
  <c r="G13" s="1"/>
  <c r="E14" s="1"/>
  <c r="F14" s="1"/>
  <c r="G14" s="1"/>
  <c r="E15" s="1"/>
  <c r="F15" s="1"/>
  <c r="G15" s="1"/>
  <c r="E16" s="1"/>
  <c r="F16" s="1"/>
  <c r="G16" s="1"/>
  <c r="E17" s="1"/>
  <c r="F17" s="1"/>
  <c r="G17" s="1"/>
  <c r="E18" s="1"/>
  <c r="F18" s="1"/>
  <c r="G18" s="1"/>
  <c r="E19" s="1"/>
  <c r="F19" s="1"/>
  <c r="G19" s="1"/>
  <c r="E20" s="1"/>
  <c r="F20" s="1"/>
  <c r="G20" s="1"/>
  <c r="E21" s="1"/>
  <c r="F21" s="1"/>
  <c r="G21" s="1"/>
  <c r="E22" s="1"/>
  <c r="F22" s="1"/>
  <c r="G22" s="1"/>
  <c r="E23" s="1"/>
  <c r="F23" s="1"/>
  <c r="G23" s="1"/>
  <c r="E24" s="1"/>
  <c r="F24" s="1"/>
  <c r="G24" s="1"/>
  <c r="G10" i="20"/>
  <c r="G10" i="19"/>
  <c r="E12"/>
  <c r="F12"/>
  <c r="G11" i="18"/>
  <c r="G10"/>
  <c r="E11"/>
  <c r="F11"/>
  <c r="E12"/>
  <c r="E23" i="17"/>
  <c r="F23"/>
  <c r="G23"/>
  <c r="E9"/>
  <c r="F9"/>
  <c r="H9" i="16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9" i="15"/>
  <c r="I9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7" i="14"/>
  <c r="H7"/>
  <c r="G8"/>
  <c r="H8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G9" i="17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F12" i="18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G12" i="19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12" i="20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</calcChain>
</file>

<file path=xl/sharedStrings.xml><?xml version="1.0" encoding="utf-8"?>
<sst xmlns="http://schemas.openxmlformats.org/spreadsheetml/2006/main" count="238" uniqueCount="58">
  <si>
    <t>2004/2005</t>
  </si>
  <si>
    <t>2005/2006</t>
  </si>
  <si>
    <t>2006/2007</t>
  </si>
  <si>
    <t>2007/2008</t>
  </si>
  <si>
    <t>BALANCE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</si>
  <si>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</si>
  <si>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</si>
  <si>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</si>
  <si>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</si>
  <si>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</si>
  <si>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</si>
  <si>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</si>
  <si>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</si>
  <si>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</si>
  <si>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</si>
  <si>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</si>
  <si>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</si>
  <si>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</si>
  <si>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</si>
  <si>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</si>
  <si>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</si>
  <si>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</si>
  <si>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</si>
  <si>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</si>
  <si>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</si>
  <si>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</si>
  <si>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</si>
  <si>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Interest</t>
  </si>
  <si>
    <t>Savings</t>
  </si>
  <si>
    <t>2030/2031</t>
  </si>
  <si>
    <t>25% New</t>
  </si>
  <si>
    <t>(4%)</t>
  </si>
  <si>
    <t>Total Annual</t>
  </si>
  <si>
    <t>Contribution</t>
  </si>
  <si>
    <t>Benefit</t>
  </si>
  <si>
    <t>Land Dev</t>
  </si>
  <si>
    <t>Retiree Health Benefits Past Service Liabilities $70,310,982</t>
  </si>
  <si>
    <t xml:space="preserve">KOCE Sale / </t>
  </si>
  <si>
    <t xml:space="preserve">Ending Bal / </t>
  </si>
  <si>
    <t>Heath Savings</t>
  </si>
  <si>
    <t>Unres Income</t>
  </si>
  <si>
    <t>Beginning Balance</t>
  </si>
  <si>
    <t>Charge</t>
  </si>
  <si>
    <t>% of</t>
  </si>
  <si>
    <t>Salaries</t>
  </si>
  <si>
    <t>Retiree Health Benefits Past Service Liabilities as of June 30, 2008</t>
  </si>
  <si>
    <t>(4.25%)</t>
  </si>
  <si>
    <t>Earnings</t>
  </si>
  <si>
    <t>Retiree Health Benefits Past Service Liabilities as of June 30, 2010</t>
  </si>
  <si>
    <t>RHB Irrevocable Trust</t>
  </si>
  <si>
    <t>County Treasury</t>
  </si>
  <si>
    <t>Balance 7/1/2010</t>
  </si>
  <si>
    <t>Balance 6/30/11</t>
  </si>
  <si>
    <t>RHB Irrevocable Trust - Estimated</t>
  </si>
  <si>
    <t>County Treasury - Estimated</t>
  </si>
  <si>
    <t>Retiree Health Benefits Past Service Liabilities as of June 30, 2012</t>
  </si>
  <si>
    <t>RHB Irrevocable Trust - Actual</t>
  </si>
  <si>
    <t>County Treasury - Actual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</si>
</sst>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/>
    <xf numFmtId="164" fontId="1" fillId="0" borderId="0" xfId="1" quotePrefix="1" applyNumberFormat="1" applyFont="1" applyAlignment="1">
      <alignment horizontal="center"/>
    </xf>
    <xf numFmtId="164" fontId="1" fillId="0" borderId="0" xfId="1" applyNumberFormat="1" applyBorder="1"/>
    <xf numFmtId="0" fontId="0" fillId="0" borderId="0" xfId="0" applyBorder="1"/>
    <xf numFmtId="0" fontId="3" fillId="0" borderId="0" xfId="0" applyFont="1"/>
    <xf numFmtId="165" fontId="1" fillId="0" borderId="0" xfId="2" applyNumberFormat="1"/>
    <xf numFmtId="164" fontId="0" fillId="0" borderId="0" xfId="1" applyNumberFormat="1" applyFont="1" applyAlignment="1">
      <alignment horizontal="center"/>
    </xf>
    <xf numFmtId="164" fontId="0" fillId="0" borderId="0" xfId="1" quotePrefix="1" applyNumberFormat="1" applyFont="1" applyAlignment="1">
      <alignment horizontal="center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/>
  </sheetViews>
  <sheetFormatPr defaultRowHeight="13.2"/>
  <cols>
    <col min="1" max="1" width="18.6640625" customWidth="1"/>
    <col min="2" max="2" width="12.33203125" style="4" customWidth="1"/>
    <col min="3" max="3" width="13.6640625" style="4" customWidth="1"/>
    <col min="4" max="4" width="13.5546875" style="4" hidden="1" customWidth="1"/>
    <col min="5" max="5" width="14.33203125" style="4" customWidth="1"/>
    <col min="6" max="6" width="14.109375" style="4" customWidth="1"/>
    <col min="7" max="7" width="14.88671875" style="4" customWidth="1"/>
  </cols>
  <sheetData>
    <row r="1" spans="1:7">
      <c r="A1" s="8" t="s">
        <v>55</v>
      </c>
      <c r="G1" s="9">
        <v>99096647</v>
      </c>
    </row>
    <row r="2" spans="1:7">
      <c r="A2" s="8"/>
    </row>
    <row r="4" spans="1:7" s="1" customFormat="1" ht="14.25" customHeight="1">
      <c r="B4" s="2" t="s">
        <v>37</v>
      </c>
      <c r="C4" s="2" t="s">
        <v>35</v>
      </c>
      <c r="D4" s="2" t="s">
        <v>38</v>
      </c>
      <c r="E4" s="10" t="s">
        <v>47</v>
      </c>
      <c r="F4" s="2" t="s">
        <v>32</v>
      </c>
      <c r="G4" s="3" t="s">
        <v>4</v>
      </c>
    </row>
    <row r="5" spans="1:7" s="1" customFormat="1" ht="14.25" customHeight="1">
      <c r="B5" s="2" t="s">
        <v>28</v>
      </c>
      <c r="D5" s="2" t="s">
        <v>39</v>
      </c>
      <c r="E5" s="11" t="s">
        <v>31</v>
      </c>
      <c r="F5" s="2" t="s">
        <v>33</v>
      </c>
      <c r="G5" s="3"/>
    </row>
    <row r="6" spans="1:7" s="1" customFormat="1" ht="14.25" customHeight="1">
      <c r="B6" s="2"/>
      <c r="C6" s="2"/>
      <c r="D6" s="2"/>
      <c r="E6" s="11"/>
      <c r="F6" s="2"/>
      <c r="G6" s="3"/>
    </row>
    <row r="7" spans="1:7" s="1" customFormat="1" ht="14.25" customHeight="1">
      <c r="A7" s="12" t="s">
        <v>56</v>
      </c>
      <c r="B7" s="2"/>
      <c r="C7" s="2"/>
      <c r="D7" s="2"/>
      <c r="E7" s="11"/>
      <c r="F7" s="2"/>
      <c r="G7" s="3">
        <v>44070719</v>
      </c>
    </row>
    <row r="8" spans="1:7" s="1" customFormat="1" ht="14.25" customHeight="1">
      <c r="A8" s="12" t="s">
        <v>57</v>
      </c>
      <c r="B8" s="2"/>
      <c r="C8" s="2"/>
      <c r="D8" s="2"/>
      <c r="E8" s="11"/>
      <c r="F8" s="2"/>
      <c r="G8" s="13">
        <v>9668655</v>
      </c>
    </row>
    <row r="9" spans="1:7" ht="14.25" customHeight="1"/>
    <row r="10" spans="1:7" ht="14.25" customHeight="1">
      <c r="A10" s="14" t="s">
        <v>52</v>
      </c>
      <c r="G10" s="4">
        <f>SUM(G7:G9)</f>
        <v>53739374</v>
      </c>
    </row>
    <row r="11" spans="1:7" ht="14.25" customHeight="1">
      <c r="A11" s="14"/>
    </row>
    <row r="12" spans="1:7" ht="14.25" customHeight="1">
      <c r="A12" t="s">
        <v>8</v>
      </c>
      <c r="C12" s="4">
        <v>480000</v>
      </c>
      <c r="E12" s="4">
        <f>G10*0.04</f>
        <v>2149574.96</v>
      </c>
      <c r="F12" s="4">
        <f t="shared" ref="F12:F23" si="0">SUM(B12:E12)</f>
        <v>2629574.96</v>
      </c>
      <c r="G12" s="4">
        <f>F12+G10</f>
        <v>56368948.960000001</v>
      </c>
    </row>
    <row r="13" spans="1:7" ht="14.25" customHeight="1">
      <c r="A13" t="s">
        <v>9</v>
      </c>
      <c r="C13" s="4">
        <v>480000</v>
      </c>
      <c r="E13" s="4">
        <f>G12*0.04</f>
        <v>2254757.9583999999</v>
      </c>
      <c r="F13" s="4">
        <f t="shared" si="0"/>
        <v>2734757.9583999999</v>
      </c>
      <c r="G13" s="4">
        <f>F13+G12</f>
        <v>59103706.918400005</v>
      </c>
    </row>
    <row r="14" spans="1:7" ht="14.25" customHeight="1">
      <c r="A14" t="s">
        <v>10</v>
      </c>
      <c r="C14" s="4">
        <v>480000</v>
      </c>
      <c r="E14" s="4">
        <f t="shared" ref="E14:E23" si="1">G13*0.04</f>
        <v>2364148.2767360001</v>
      </c>
      <c r="F14" s="4">
        <f t="shared" si="0"/>
        <v>2844148.2767360001</v>
      </c>
      <c r="G14" s="4">
        <f t="shared" ref="G14:G23" si="2">F14+G13</f>
        <v>61947855.195136003</v>
      </c>
    </row>
    <row r="15" spans="1:7" ht="14.25" customHeight="1">
      <c r="A15" t="s">
        <v>11</v>
      </c>
      <c r="C15" s="4">
        <v>480000</v>
      </c>
      <c r="E15" s="4">
        <f t="shared" si="1"/>
        <v>2477914.2078054403</v>
      </c>
      <c r="F15" s="4">
        <f t="shared" si="0"/>
        <v>2957914.2078054403</v>
      </c>
      <c r="G15" s="4">
        <f t="shared" si="2"/>
        <v>64905769.402941443</v>
      </c>
    </row>
    <row r="16" spans="1:7" ht="14.25" customHeight="1">
      <c r="A16" t="s">
        <v>12</v>
      </c>
      <c r="C16" s="4">
        <v>480000</v>
      </c>
      <c r="E16" s="4">
        <f t="shared" si="1"/>
        <v>2596230.7761176578</v>
      </c>
      <c r="F16" s="4">
        <f t="shared" si="0"/>
        <v>3076230.7761176578</v>
      </c>
      <c r="G16" s="4">
        <f t="shared" si="2"/>
        <v>67982000.179059103</v>
      </c>
    </row>
    <row r="17" spans="1:7" ht="14.25" customHeight="1">
      <c r="A17" t="s">
        <v>13</v>
      </c>
      <c r="C17" s="4">
        <v>480000</v>
      </c>
      <c r="E17" s="4">
        <f t="shared" si="1"/>
        <v>2719280.0071623642</v>
      </c>
      <c r="F17" s="4">
        <f t="shared" si="0"/>
        <v>3199280.0071623642</v>
      </c>
      <c r="G17" s="4">
        <f t="shared" si="2"/>
        <v>71181280.186221465</v>
      </c>
    </row>
    <row r="18" spans="1:7" ht="14.25" customHeight="1">
      <c r="A18" t="s">
        <v>14</v>
      </c>
      <c r="C18" s="4">
        <v>480000</v>
      </c>
      <c r="E18" s="4">
        <f t="shared" si="1"/>
        <v>2847251.2074488588</v>
      </c>
      <c r="F18" s="4">
        <f t="shared" si="0"/>
        <v>3327251.2074488588</v>
      </c>
      <c r="G18" s="4">
        <f t="shared" si="2"/>
        <v>74508531.393670321</v>
      </c>
    </row>
    <row r="19" spans="1:7" ht="14.25" customHeight="1">
      <c r="A19" t="s">
        <v>15</v>
      </c>
      <c r="C19" s="4">
        <v>480000</v>
      </c>
      <c r="E19" s="4">
        <f t="shared" si="1"/>
        <v>2980341.255746813</v>
      </c>
      <c r="F19" s="4">
        <f t="shared" si="0"/>
        <v>3460341.255746813</v>
      </c>
      <c r="G19" s="4">
        <f t="shared" si="2"/>
        <v>77968872.649417132</v>
      </c>
    </row>
    <row r="20" spans="1:7" ht="14.25" customHeight="1">
      <c r="A20" t="s">
        <v>16</v>
      </c>
      <c r="C20" s="4">
        <v>480000</v>
      </c>
      <c r="E20" s="4">
        <f t="shared" si="1"/>
        <v>3118754.9059766852</v>
      </c>
      <c r="F20" s="4">
        <f t="shared" si="0"/>
        <v>3598754.9059766852</v>
      </c>
      <c r="G20" s="4">
        <f t="shared" si="2"/>
        <v>81567627.555393815</v>
      </c>
    </row>
    <row r="21" spans="1:7" ht="14.25" customHeight="1">
      <c r="A21" t="s">
        <v>17</v>
      </c>
      <c r="C21" s="4">
        <v>480000</v>
      </c>
      <c r="E21" s="4">
        <f t="shared" si="1"/>
        <v>3262705.1022157525</v>
      </c>
      <c r="F21" s="4">
        <f t="shared" si="0"/>
        <v>3742705.1022157525</v>
      </c>
      <c r="G21" s="4">
        <f t="shared" si="2"/>
        <v>85310332.657609567</v>
      </c>
    </row>
    <row r="22" spans="1:7" ht="14.25" customHeight="1">
      <c r="A22" t="s">
        <v>18</v>
      </c>
      <c r="C22" s="4">
        <v>480000</v>
      </c>
      <c r="E22" s="4">
        <f t="shared" si="1"/>
        <v>3412413.3063043826</v>
      </c>
      <c r="F22" s="4">
        <f t="shared" si="0"/>
        <v>3892413.3063043826</v>
      </c>
      <c r="G22" s="4">
        <f t="shared" si="2"/>
        <v>89202745.963913947</v>
      </c>
    </row>
    <row r="23" spans="1:7" ht="14.25" customHeight="1">
      <c r="A23" t="s">
        <v>19</v>
      </c>
      <c r="C23" s="4">
        <v>480000</v>
      </c>
      <c r="E23" s="4">
        <f t="shared" si="1"/>
        <v>3568109.8385565579</v>
      </c>
      <c r="F23" s="4">
        <f t="shared" si="0"/>
        <v>4048109.8385565579</v>
      </c>
      <c r="G23" s="4">
        <f t="shared" si="2"/>
        <v>93250855.802470505</v>
      </c>
    </row>
    <row r="24" spans="1:7">
      <c r="A24" t="s">
        <v>20</v>
      </c>
      <c r="C24" s="4">
        <v>480000</v>
      </c>
      <c r="E24" s="4">
        <f>G23*0.04</f>
        <v>3730034.2320988202</v>
      </c>
      <c r="F24" s="4">
        <f>SUM(B24:E24)</f>
        <v>4210034.2320988197</v>
      </c>
      <c r="G24" s="4">
        <f>F24+G23</f>
        <v>97460890.034569323</v>
      </c>
    </row>
    <row r="25" spans="1:7">
      <c r="A25" t="s">
        <v>21</v>
      </c>
      <c r="C25" s="4">
        <v>480000</v>
      </c>
      <c r="E25" s="4">
        <f>G24*0.04</f>
        <v>3898435.6013827729</v>
      </c>
      <c r="F25" s="4">
        <f>SUM(B25:E25)</f>
        <v>4378435.6013827734</v>
      </c>
      <c r="G25" s="4">
        <f>F25+G24</f>
        <v>101839325.6359521</v>
      </c>
    </row>
  </sheetData>
  <printOptions horizontalCentered="1"/>
  <pageMargins left="0.32" right="0.32" top="1.59" bottom="1" header="0.67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24" sqref="G24"/>
    </sheetView>
  </sheetViews>
  <sheetFormatPr defaultRowHeight="13.2"/>
  <cols>
    <col min="1" max="1" width="18.6640625" customWidth="1"/>
    <col min="2" max="2" width="12.33203125" style="4" customWidth="1"/>
    <col min="3" max="3" width="13.6640625" style="4" customWidth="1"/>
    <col min="4" max="4" width="13.5546875" style="4" hidden="1" customWidth="1"/>
    <col min="5" max="5" width="14.33203125" style="4" customWidth="1"/>
    <col min="6" max="6" width="14.109375" style="4" customWidth="1"/>
    <col min="7" max="7" width="14.88671875" style="4" customWidth="1"/>
  </cols>
  <sheetData>
    <row r="1" spans="1:7">
      <c r="A1" s="8" t="s">
        <v>48</v>
      </c>
      <c r="G1" s="9">
        <v>90506727</v>
      </c>
    </row>
    <row r="2" spans="1:7">
      <c r="A2" s="8"/>
    </row>
    <row r="4" spans="1:7" s="1" customFormat="1" ht="14.25" customHeight="1">
      <c r="B4" s="2" t="s">
        <v>37</v>
      </c>
      <c r="C4" s="2" t="s">
        <v>35</v>
      </c>
      <c r="D4" s="2" t="s">
        <v>38</v>
      </c>
      <c r="E4" s="10" t="s">
        <v>47</v>
      </c>
      <c r="F4" s="2" t="s">
        <v>32</v>
      </c>
      <c r="G4" s="3" t="s">
        <v>4</v>
      </c>
    </row>
    <row r="5" spans="1:7" s="1" customFormat="1" ht="14.25" customHeight="1">
      <c r="B5" s="2" t="s">
        <v>28</v>
      </c>
      <c r="D5" s="2" t="s">
        <v>39</v>
      </c>
      <c r="E5" s="11" t="s">
        <v>31</v>
      </c>
      <c r="F5" s="2" t="s">
        <v>33</v>
      </c>
      <c r="G5" s="3"/>
    </row>
    <row r="6" spans="1:7" s="1" customFormat="1" ht="14.25" customHeight="1">
      <c r="B6" s="2"/>
      <c r="C6" s="2"/>
      <c r="D6" s="2"/>
      <c r="E6" s="11"/>
      <c r="F6" s="2"/>
      <c r="G6" s="3"/>
    </row>
    <row r="7" spans="1:7" s="1" customFormat="1" ht="14.25" customHeight="1">
      <c r="A7" s="12" t="s">
        <v>53</v>
      </c>
      <c r="B7" s="2"/>
      <c r="C7" s="2"/>
      <c r="D7" s="2"/>
      <c r="E7" s="11"/>
      <c r="F7" s="2"/>
      <c r="G7" s="3">
        <v>42000000</v>
      </c>
    </row>
    <row r="8" spans="1:7" s="1" customFormat="1" ht="14.25" customHeight="1">
      <c r="A8" s="12" t="s">
        <v>54</v>
      </c>
      <c r="B8" s="2"/>
      <c r="C8" s="2"/>
      <c r="D8" s="2"/>
      <c r="E8" s="11"/>
      <c r="F8" s="2"/>
      <c r="G8" s="13">
        <v>8700000</v>
      </c>
    </row>
    <row r="9" spans="1:7" ht="14.25" customHeight="1"/>
    <row r="10" spans="1:7" ht="14.25" customHeight="1">
      <c r="A10" s="14" t="s">
        <v>52</v>
      </c>
      <c r="G10" s="4">
        <f>SUM(G7:G9)</f>
        <v>50700000</v>
      </c>
    </row>
    <row r="11" spans="1:7" ht="14.25" customHeight="1">
      <c r="A11" s="14"/>
    </row>
    <row r="12" spans="1:7" ht="14.25" customHeight="1">
      <c r="A12" t="s">
        <v>8</v>
      </c>
      <c r="C12" s="4">
        <v>480000</v>
      </c>
      <c r="E12" s="4">
        <f>G10*0.04</f>
        <v>2028000</v>
      </c>
      <c r="F12" s="4">
        <f t="shared" ref="F12:F23" si="0">SUM(B12:E12)</f>
        <v>2508000</v>
      </c>
      <c r="G12" s="4">
        <f>F12+G10</f>
        <v>53208000</v>
      </c>
    </row>
    <row r="13" spans="1:7" ht="14.25" customHeight="1">
      <c r="A13" t="s">
        <v>9</v>
      </c>
      <c r="C13" s="4">
        <v>480000</v>
      </c>
      <c r="E13" s="4">
        <f>G12*0.04</f>
        <v>2128320</v>
      </c>
      <c r="F13" s="4">
        <f t="shared" si="0"/>
        <v>2608320</v>
      </c>
      <c r="G13" s="4">
        <f>F13+G12</f>
        <v>55816320</v>
      </c>
    </row>
    <row r="14" spans="1:7" ht="14.25" customHeight="1">
      <c r="A14" t="s">
        <v>10</v>
      </c>
      <c r="C14" s="4">
        <v>480000</v>
      </c>
      <c r="E14" s="4">
        <f t="shared" ref="E14:E23" si="1">G13*0.04</f>
        <v>2232652.7999999998</v>
      </c>
      <c r="F14" s="4">
        <f t="shared" si="0"/>
        <v>2712652.8</v>
      </c>
      <c r="G14" s="4">
        <f t="shared" ref="G14:G23" si="2">F14+G13</f>
        <v>58528972.799999997</v>
      </c>
    </row>
    <row r="15" spans="1:7" ht="14.25" customHeight="1">
      <c r="A15" t="s">
        <v>11</v>
      </c>
      <c r="C15" s="4">
        <v>480000</v>
      </c>
      <c r="E15" s="4">
        <f t="shared" si="1"/>
        <v>2341158.912</v>
      </c>
      <c r="F15" s="4">
        <f t="shared" si="0"/>
        <v>2821158.912</v>
      </c>
      <c r="G15" s="4">
        <f t="shared" si="2"/>
        <v>61350131.711999997</v>
      </c>
    </row>
    <row r="16" spans="1:7" ht="14.25" customHeight="1">
      <c r="A16" t="s">
        <v>12</v>
      </c>
      <c r="C16" s="4">
        <v>480000</v>
      </c>
      <c r="E16" s="4">
        <f t="shared" si="1"/>
        <v>2454005.2684800001</v>
      </c>
      <c r="F16" s="4">
        <f t="shared" si="0"/>
        <v>2934005.2684800001</v>
      </c>
      <c r="G16" s="4">
        <f t="shared" si="2"/>
        <v>64284136.98048</v>
      </c>
    </row>
    <row r="17" spans="1:7" ht="14.25" customHeight="1">
      <c r="A17" t="s">
        <v>13</v>
      </c>
      <c r="C17" s="4">
        <v>480000</v>
      </c>
      <c r="E17" s="4">
        <f t="shared" si="1"/>
        <v>2571365.4792192001</v>
      </c>
      <c r="F17" s="4">
        <f t="shared" si="0"/>
        <v>3051365.4792192001</v>
      </c>
      <c r="G17" s="4">
        <f t="shared" si="2"/>
        <v>67335502.459699199</v>
      </c>
    </row>
    <row r="18" spans="1:7" ht="14.25" customHeight="1">
      <c r="A18" t="s">
        <v>14</v>
      </c>
      <c r="C18" s="4">
        <v>480000</v>
      </c>
      <c r="E18" s="4">
        <f t="shared" si="1"/>
        <v>2693420.0983879678</v>
      </c>
      <c r="F18" s="4">
        <f t="shared" si="0"/>
        <v>3173420.0983879678</v>
      </c>
      <c r="G18" s="4">
        <f t="shared" si="2"/>
        <v>70508922.55808717</v>
      </c>
    </row>
    <row r="19" spans="1:7" ht="14.25" customHeight="1">
      <c r="A19" t="s">
        <v>15</v>
      </c>
      <c r="C19" s="4">
        <v>480000</v>
      </c>
      <c r="E19" s="4">
        <f t="shared" si="1"/>
        <v>2820356.9023234867</v>
      </c>
      <c r="F19" s="4">
        <f t="shared" si="0"/>
        <v>3300356.9023234867</v>
      </c>
      <c r="G19" s="4">
        <f t="shared" si="2"/>
        <v>73809279.460410655</v>
      </c>
    </row>
    <row r="20" spans="1:7" ht="14.25" customHeight="1">
      <c r="A20" t="s">
        <v>16</v>
      </c>
      <c r="C20" s="4">
        <v>480000</v>
      </c>
      <c r="E20" s="4">
        <f t="shared" si="1"/>
        <v>2952371.1784164263</v>
      </c>
      <c r="F20" s="4">
        <f t="shared" si="0"/>
        <v>3432371.1784164263</v>
      </c>
      <c r="G20" s="4">
        <f t="shared" si="2"/>
        <v>77241650.638827085</v>
      </c>
    </row>
    <row r="21" spans="1:7" ht="14.25" customHeight="1">
      <c r="A21" t="s">
        <v>17</v>
      </c>
      <c r="C21" s="4">
        <v>480000</v>
      </c>
      <c r="E21" s="4">
        <f t="shared" si="1"/>
        <v>3089666.0255530835</v>
      </c>
      <c r="F21" s="4">
        <f t="shared" si="0"/>
        <v>3569666.0255530835</v>
      </c>
      <c r="G21" s="4">
        <f t="shared" si="2"/>
        <v>80811316.664380163</v>
      </c>
    </row>
    <row r="22" spans="1:7" ht="14.25" customHeight="1">
      <c r="A22" t="s">
        <v>18</v>
      </c>
      <c r="C22" s="4">
        <v>480000</v>
      </c>
      <c r="E22" s="4">
        <f t="shared" si="1"/>
        <v>3232452.6665752064</v>
      </c>
      <c r="F22" s="4">
        <f t="shared" si="0"/>
        <v>3712452.6665752064</v>
      </c>
      <c r="G22" s="4">
        <f t="shared" si="2"/>
        <v>84523769.330955371</v>
      </c>
    </row>
    <row r="23" spans="1:7" ht="14.25" customHeight="1">
      <c r="A23" t="s">
        <v>19</v>
      </c>
      <c r="C23" s="4">
        <v>480000</v>
      </c>
      <c r="E23" s="4">
        <f t="shared" si="1"/>
        <v>3380950.7732382151</v>
      </c>
      <c r="F23" s="4">
        <f t="shared" si="0"/>
        <v>3860950.7732382151</v>
      </c>
      <c r="G23" s="4">
        <f t="shared" si="2"/>
        <v>88384720.104193583</v>
      </c>
    </row>
    <row r="24" spans="1:7">
      <c r="A24" t="s">
        <v>20</v>
      </c>
      <c r="C24" s="4">
        <v>480000</v>
      </c>
      <c r="E24" s="4">
        <f>G23*0.04</f>
        <v>3535388.8041677433</v>
      </c>
      <c r="F24" s="4">
        <f>SUM(B24:E24)</f>
        <v>4015388.8041677433</v>
      </c>
      <c r="G24" s="4">
        <f>F24+G23</f>
        <v>92400108.908361331</v>
      </c>
    </row>
  </sheetData>
  <printOptions horizontalCentered="1"/>
  <pageMargins left="0.32" right="0.32" top="1.59" bottom="1" header="0.67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/>
  </sheetViews>
  <sheetFormatPr defaultRowHeight="13.2"/>
  <cols>
    <col min="1" max="1" width="18.6640625" customWidth="1"/>
    <col min="2" max="2" width="12.33203125" style="4" customWidth="1"/>
    <col min="3" max="3" width="13.6640625" style="4" customWidth="1"/>
    <col min="4" max="4" width="13.5546875" style="4" hidden="1" customWidth="1"/>
    <col min="5" max="5" width="14.33203125" style="4" customWidth="1"/>
    <col min="6" max="6" width="14.109375" style="4" customWidth="1"/>
    <col min="7" max="7" width="14.88671875" style="4" customWidth="1"/>
  </cols>
  <sheetData>
    <row r="1" spans="1:7">
      <c r="A1" s="8" t="s">
        <v>48</v>
      </c>
      <c r="G1" s="9">
        <v>90506727</v>
      </c>
    </row>
    <row r="2" spans="1:7">
      <c r="A2" s="8"/>
    </row>
    <row r="4" spans="1:7" s="1" customFormat="1" ht="14.25" customHeight="1">
      <c r="B4" s="2" t="s">
        <v>37</v>
      </c>
      <c r="C4" s="2" t="s">
        <v>35</v>
      </c>
      <c r="D4" s="2" t="s">
        <v>38</v>
      </c>
      <c r="E4" s="10" t="s">
        <v>47</v>
      </c>
      <c r="F4" s="2" t="s">
        <v>32</v>
      </c>
      <c r="G4" s="3" t="s">
        <v>4</v>
      </c>
    </row>
    <row r="5" spans="1:7" s="1" customFormat="1" ht="14.25" customHeight="1">
      <c r="B5" s="2" t="s">
        <v>28</v>
      </c>
      <c r="D5" s="2" t="s">
        <v>39</v>
      </c>
      <c r="E5" s="11" t="s">
        <v>31</v>
      </c>
      <c r="F5" s="2" t="s">
        <v>33</v>
      </c>
      <c r="G5" s="3"/>
    </row>
    <row r="6" spans="1:7" s="1" customFormat="1" ht="14.25" customHeight="1">
      <c r="B6" s="2"/>
      <c r="C6" s="2"/>
      <c r="D6" s="2"/>
      <c r="E6" s="11"/>
      <c r="F6" s="2"/>
      <c r="G6" s="3"/>
    </row>
    <row r="7" spans="1:7" s="1" customFormat="1" ht="14.25" customHeight="1">
      <c r="A7" s="12" t="s">
        <v>49</v>
      </c>
      <c r="B7" s="2"/>
      <c r="C7" s="2"/>
      <c r="D7" s="2"/>
      <c r="E7" s="11"/>
      <c r="F7" s="2"/>
      <c r="G7" s="3">
        <v>28685440</v>
      </c>
    </row>
    <row r="8" spans="1:7" s="1" customFormat="1" ht="14.25" customHeight="1">
      <c r="A8" s="12" t="s">
        <v>50</v>
      </c>
      <c r="B8" s="2"/>
      <c r="C8" s="2"/>
      <c r="D8" s="2"/>
      <c r="E8" s="11"/>
      <c r="F8" s="2"/>
      <c r="G8" s="13">
        <v>12505023</v>
      </c>
    </row>
    <row r="9" spans="1:7" ht="14.25" customHeight="1"/>
    <row r="10" spans="1:7" ht="14.25" customHeight="1">
      <c r="A10" s="14" t="s">
        <v>51</v>
      </c>
      <c r="G10" s="4">
        <f>SUM(G7:G9)</f>
        <v>41190463</v>
      </c>
    </row>
    <row r="11" spans="1:7" ht="14.25" customHeight="1">
      <c r="A11" s="14"/>
    </row>
    <row r="12" spans="1:7" ht="14.25" customHeight="1">
      <c r="A12" t="s">
        <v>7</v>
      </c>
      <c r="B12" s="4">
        <v>1200000</v>
      </c>
      <c r="C12" s="4">
        <v>480000</v>
      </c>
      <c r="E12" s="4">
        <f>G10*0.04</f>
        <v>1647618.52</v>
      </c>
      <c r="F12" s="4">
        <f t="shared" ref="F12:F23" si="0">SUM(B12:E12)</f>
        <v>3327618.52</v>
      </c>
      <c r="G12" s="4">
        <f>F12+G10</f>
        <v>44518081.520000003</v>
      </c>
    </row>
    <row r="13" spans="1:7" ht="14.25" customHeight="1">
      <c r="A13" t="s">
        <v>8</v>
      </c>
      <c r="B13" s="4">
        <v>1200000</v>
      </c>
      <c r="C13" s="4">
        <v>480000</v>
      </c>
      <c r="E13" s="4">
        <f t="shared" ref="E13:E23" si="1">G12*0.04</f>
        <v>1780723.2608000003</v>
      </c>
      <c r="F13" s="4">
        <f t="shared" si="0"/>
        <v>3460723.2608000003</v>
      </c>
      <c r="G13" s="4">
        <f t="shared" ref="G13:G23" si="2">F13+G12</f>
        <v>47978804.7808</v>
      </c>
    </row>
    <row r="14" spans="1:7" ht="14.25" customHeight="1">
      <c r="A14" t="s">
        <v>9</v>
      </c>
      <c r="B14" s="4">
        <v>1200000</v>
      </c>
      <c r="C14" s="4">
        <v>480000</v>
      </c>
      <c r="E14" s="4">
        <f t="shared" si="1"/>
        <v>1919152.191232</v>
      </c>
      <c r="F14" s="4">
        <f t="shared" si="0"/>
        <v>3599152.191232</v>
      </c>
      <c r="G14" s="4">
        <f t="shared" si="2"/>
        <v>51577956.972032003</v>
      </c>
    </row>
    <row r="15" spans="1:7" ht="14.25" customHeight="1">
      <c r="A15" t="s">
        <v>10</v>
      </c>
      <c r="B15" s="4">
        <v>1200000</v>
      </c>
      <c r="C15" s="4">
        <v>480000</v>
      </c>
      <c r="E15" s="4">
        <f t="shared" si="1"/>
        <v>2063118.2788812802</v>
      </c>
      <c r="F15" s="4">
        <f t="shared" si="0"/>
        <v>3743118.2788812802</v>
      </c>
      <c r="G15" s="4">
        <f t="shared" si="2"/>
        <v>55321075.250913285</v>
      </c>
    </row>
    <row r="16" spans="1:7" ht="14.25" customHeight="1">
      <c r="A16" t="s">
        <v>11</v>
      </c>
      <c r="B16" s="4">
        <v>1200000</v>
      </c>
      <c r="C16" s="4">
        <v>480000</v>
      </c>
      <c r="E16" s="4">
        <f t="shared" si="1"/>
        <v>2212843.0100365314</v>
      </c>
      <c r="F16" s="4">
        <f t="shared" si="0"/>
        <v>3892843.0100365314</v>
      </c>
      <c r="G16" s="4">
        <f t="shared" si="2"/>
        <v>59213918.260949813</v>
      </c>
    </row>
    <row r="17" spans="1:7" ht="14.25" customHeight="1">
      <c r="A17" t="s">
        <v>12</v>
      </c>
      <c r="B17" s="4">
        <v>1200000</v>
      </c>
      <c r="C17" s="4">
        <v>480000</v>
      </c>
      <c r="E17" s="4">
        <f t="shared" si="1"/>
        <v>2368556.7304379926</v>
      </c>
      <c r="F17" s="4">
        <f t="shared" si="0"/>
        <v>4048556.7304379926</v>
      </c>
      <c r="G17" s="4">
        <f t="shared" si="2"/>
        <v>63262474.991387807</v>
      </c>
    </row>
    <row r="18" spans="1:7" ht="14.25" customHeight="1">
      <c r="A18" t="s">
        <v>13</v>
      </c>
      <c r="B18" s="4">
        <v>1200000</v>
      </c>
      <c r="C18" s="4">
        <v>480000</v>
      </c>
      <c r="E18" s="4">
        <f t="shared" si="1"/>
        <v>2530498.9996555122</v>
      </c>
      <c r="F18" s="4">
        <f t="shared" si="0"/>
        <v>4210498.9996555122</v>
      </c>
      <c r="G18" s="4">
        <f t="shared" si="2"/>
        <v>67472973.991043314</v>
      </c>
    </row>
    <row r="19" spans="1:7" ht="14.25" customHeight="1">
      <c r="A19" t="s">
        <v>14</v>
      </c>
      <c r="B19" s="4">
        <v>1200000</v>
      </c>
      <c r="C19" s="4">
        <v>480000</v>
      </c>
      <c r="E19" s="4">
        <f t="shared" si="1"/>
        <v>2698918.9596417327</v>
      </c>
      <c r="F19" s="4">
        <f t="shared" si="0"/>
        <v>4378918.9596417323</v>
      </c>
      <c r="G19" s="4">
        <f t="shared" si="2"/>
        <v>71851892.950685054</v>
      </c>
    </row>
    <row r="20" spans="1:7" ht="14.25" customHeight="1">
      <c r="A20" t="s">
        <v>15</v>
      </c>
      <c r="B20" s="4">
        <v>1200000</v>
      </c>
      <c r="C20" s="4">
        <v>480000</v>
      </c>
      <c r="E20" s="4">
        <f t="shared" si="1"/>
        <v>2874075.7180274022</v>
      </c>
      <c r="F20" s="4">
        <f t="shared" si="0"/>
        <v>4554075.7180274017</v>
      </c>
      <c r="G20" s="4">
        <f t="shared" si="2"/>
        <v>76405968.668712452</v>
      </c>
    </row>
    <row r="21" spans="1:7" ht="14.25" customHeight="1">
      <c r="A21" t="s">
        <v>16</v>
      </c>
      <c r="B21" s="4">
        <v>1200000</v>
      </c>
      <c r="C21" s="4">
        <v>480000</v>
      </c>
      <c r="E21" s="4">
        <f t="shared" si="1"/>
        <v>3056238.7467484982</v>
      </c>
      <c r="F21" s="4">
        <f t="shared" si="0"/>
        <v>4736238.7467484977</v>
      </c>
      <c r="G21" s="4">
        <f t="shared" si="2"/>
        <v>81142207.415460944</v>
      </c>
    </row>
    <row r="22" spans="1:7" ht="14.25" customHeight="1">
      <c r="A22" t="s">
        <v>17</v>
      </c>
      <c r="B22" s="4">
        <v>1200000</v>
      </c>
      <c r="C22" s="4">
        <v>480000</v>
      </c>
      <c r="E22" s="4">
        <f t="shared" si="1"/>
        <v>3245688.2966184379</v>
      </c>
      <c r="F22" s="4">
        <f t="shared" si="0"/>
        <v>4925688.2966184374</v>
      </c>
      <c r="G22" s="4">
        <f t="shared" si="2"/>
        <v>86067895.712079376</v>
      </c>
    </row>
    <row r="23" spans="1:7" ht="14.25" customHeight="1">
      <c r="A23" t="s">
        <v>18</v>
      </c>
      <c r="B23" s="4">
        <v>1200000</v>
      </c>
      <c r="C23" s="4">
        <v>480000</v>
      </c>
      <c r="E23" s="4">
        <f t="shared" si="1"/>
        <v>3442715.828483175</v>
      </c>
      <c r="F23" s="4">
        <f t="shared" si="0"/>
        <v>5122715.8284831755</v>
      </c>
      <c r="G23" s="4">
        <f t="shared" si="2"/>
        <v>91190611.540562555</v>
      </c>
    </row>
  </sheetData>
  <printOptions horizontalCentered="1"/>
  <pageMargins left="0.32" right="0.32" top="1.59" bottom="1" header="0.67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2" sqref="G12"/>
    </sheetView>
  </sheetViews>
  <sheetFormatPr defaultRowHeight="13.2"/>
  <cols>
    <col min="1" max="1" width="18.6640625" customWidth="1"/>
    <col min="2" max="2" width="12.33203125" style="4" customWidth="1"/>
    <col min="3" max="3" width="13.6640625" style="4" customWidth="1"/>
    <col min="4" max="4" width="13.5546875" style="4" hidden="1" customWidth="1"/>
    <col min="5" max="5" width="14.33203125" style="4" customWidth="1"/>
    <col min="6" max="6" width="14.109375" style="4" customWidth="1"/>
    <col min="7" max="7" width="14.88671875" style="4" customWidth="1"/>
  </cols>
  <sheetData>
    <row r="1" spans="1:7">
      <c r="A1" s="8" t="s">
        <v>48</v>
      </c>
      <c r="G1" s="9">
        <v>90506727</v>
      </c>
    </row>
    <row r="2" spans="1:7">
      <c r="A2" s="8"/>
    </row>
    <row r="4" spans="1:7" s="1" customFormat="1" ht="14.25" customHeight="1">
      <c r="B4" s="2" t="s">
        <v>37</v>
      </c>
      <c r="C4" s="2" t="s">
        <v>35</v>
      </c>
      <c r="D4" s="2" t="s">
        <v>38</v>
      </c>
      <c r="E4" s="10" t="s">
        <v>47</v>
      </c>
      <c r="F4" s="2" t="s">
        <v>32</v>
      </c>
      <c r="G4" s="3" t="s">
        <v>4</v>
      </c>
    </row>
    <row r="5" spans="1:7" s="1" customFormat="1" ht="14.25" customHeight="1">
      <c r="B5" s="2" t="s">
        <v>28</v>
      </c>
      <c r="D5" s="2" t="s">
        <v>39</v>
      </c>
      <c r="E5" s="11" t="s">
        <v>31</v>
      </c>
      <c r="F5" s="2" t="s">
        <v>33</v>
      </c>
      <c r="G5" s="3"/>
    </row>
    <row r="6" spans="1:7" s="1" customFormat="1" ht="14.25" customHeight="1">
      <c r="B6" s="2"/>
      <c r="C6" s="2"/>
      <c r="D6" s="2"/>
      <c r="E6" s="11"/>
      <c r="F6" s="2"/>
      <c r="G6" s="3"/>
    </row>
    <row r="7" spans="1:7" s="1" customFormat="1" ht="14.25" customHeight="1">
      <c r="A7" s="12" t="s">
        <v>49</v>
      </c>
      <c r="B7" s="2"/>
      <c r="C7" s="2"/>
      <c r="D7" s="2"/>
      <c r="E7" s="11"/>
      <c r="F7" s="2"/>
      <c r="G7" s="3">
        <v>28685440</v>
      </c>
    </row>
    <row r="8" spans="1:7" s="1" customFormat="1" ht="14.25" customHeight="1">
      <c r="A8" s="12" t="s">
        <v>50</v>
      </c>
      <c r="B8" s="2"/>
      <c r="C8" s="2"/>
      <c r="D8" s="2"/>
      <c r="E8" s="11"/>
      <c r="F8" s="2"/>
      <c r="G8" s="13">
        <v>12505023</v>
      </c>
    </row>
    <row r="9" spans="1:7" ht="14.25" customHeight="1"/>
    <row r="10" spans="1:7" ht="14.25" customHeight="1">
      <c r="A10" s="14" t="s">
        <v>51</v>
      </c>
      <c r="G10" s="4">
        <f>SUM(G7:G9)</f>
        <v>41190463</v>
      </c>
    </row>
    <row r="11" spans="1:7" ht="14.25" customHeight="1">
      <c r="A11" t="s">
        <v>7</v>
      </c>
      <c r="B11" s="4">
        <v>1200000</v>
      </c>
      <c r="C11" s="4">
        <v>480000</v>
      </c>
      <c r="E11" s="4">
        <f>G10*0.04</f>
        <v>1647618.52</v>
      </c>
      <c r="F11" s="4">
        <f t="shared" ref="F11:F22" si="0">SUM(B11:E11)</f>
        <v>3327618.52</v>
      </c>
      <c r="G11" s="4">
        <f>F11+G10</f>
        <v>44518081.520000003</v>
      </c>
    </row>
    <row r="12" spans="1:7" ht="14.25" customHeight="1">
      <c r="A12" t="s">
        <v>8</v>
      </c>
      <c r="B12" s="4">
        <v>1200000</v>
      </c>
      <c r="C12" s="4">
        <v>480000</v>
      </c>
      <c r="E12" s="4">
        <f t="shared" ref="E12:E22" si="1">G11*0.04</f>
        <v>1780723.2608000003</v>
      </c>
      <c r="F12" s="4">
        <f t="shared" si="0"/>
        <v>3460723.2608000003</v>
      </c>
      <c r="G12" s="4">
        <f t="shared" ref="G12:G22" si="2">F12+G11</f>
        <v>47978804.7808</v>
      </c>
    </row>
    <row r="13" spans="1:7" ht="14.25" customHeight="1">
      <c r="A13" t="s">
        <v>9</v>
      </c>
      <c r="B13" s="4">
        <v>1200000</v>
      </c>
      <c r="C13" s="4">
        <v>480000</v>
      </c>
      <c r="E13" s="4">
        <f t="shared" si="1"/>
        <v>1919152.191232</v>
      </c>
      <c r="F13" s="4">
        <f t="shared" si="0"/>
        <v>3599152.191232</v>
      </c>
      <c r="G13" s="4">
        <f t="shared" si="2"/>
        <v>51577956.972032003</v>
      </c>
    </row>
    <row r="14" spans="1:7" ht="14.25" customHeight="1">
      <c r="A14" t="s">
        <v>10</v>
      </c>
      <c r="B14" s="4">
        <v>1200000</v>
      </c>
      <c r="C14" s="4">
        <v>480000</v>
      </c>
      <c r="E14" s="4">
        <f t="shared" si="1"/>
        <v>2063118.2788812802</v>
      </c>
      <c r="F14" s="4">
        <f t="shared" si="0"/>
        <v>3743118.2788812802</v>
      </c>
      <c r="G14" s="4">
        <f t="shared" si="2"/>
        <v>55321075.250913285</v>
      </c>
    </row>
    <row r="15" spans="1:7" ht="14.25" customHeight="1">
      <c r="A15" t="s">
        <v>11</v>
      </c>
      <c r="B15" s="4">
        <v>1200000</v>
      </c>
      <c r="C15" s="4">
        <v>480000</v>
      </c>
      <c r="E15" s="4">
        <f t="shared" si="1"/>
        <v>2212843.0100365314</v>
      </c>
      <c r="F15" s="4">
        <f t="shared" si="0"/>
        <v>3892843.0100365314</v>
      </c>
      <c r="G15" s="4">
        <f t="shared" si="2"/>
        <v>59213918.260949813</v>
      </c>
    </row>
    <row r="16" spans="1:7" ht="14.25" customHeight="1">
      <c r="A16" t="s">
        <v>12</v>
      </c>
      <c r="B16" s="4">
        <v>1200000</v>
      </c>
      <c r="C16" s="4">
        <v>480000</v>
      </c>
      <c r="E16" s="4">
        <f t="shared" si="1"/>
        <v>2368556.7304379926</v>
      </c>
      <c r="F16" s="4">
        <f t="shared" si="0"/>
        <v>4048556.7304379926</v>
      </c>
      <c r="G16" s="4">
        <f t="shared" si="2"/>
        <v>63262474.991387807</v>
      </c>
    </row>
    <row r="17" spans="1:7" ht="14.25" customHeight="1">
      <c r="A17" t="s">
        <v>13</v>
      </c>
      <c r="B17" s="4">
        <v>1200000</v>
      </c>
      <c r="C17" s="4">
        <v>480000</v>
      </c>
      <c r="E17" s="4">
        <f t="shared" si="1"/>
        <v>2530498.9996555122</v>
      </c>
      <c r="F17" s="4">
        <f t="shared" si="0"/>
        <v>4210498.9996555122</v>
      </c>
      <c r="G17" s="4">
        <f t="shared" si="2"/>
        <v>67472973.991043314</v>
      </c>
    </row>
    <row r="18" spans="1:7" ht="14.25" customHeight="1">
      <c r="A18" t="s">
        <v>14</v>
      </c>
      <c r="B18" s="4">
        <v>1200000</v>
      </c>
      <c r="C18" s="4">
        <v>480000</v>
      </c>
      <c r="E18" s="4">
        <f t="shared" si="1"/>
        <v>2698918.9596417327</v>
      </c>
      <c r="F18" s="4">
        <f t="shared" si="0"/>
        <v>4378918.9596417323</v>
      </c>
      <c r="G18" s="4">
        <f t="shared" si="2"/>
        <v>71851892.950685054</v>
      </c>
    </row>
    <row r="19" spans="1:7" ht="14.25" customHeight="1">
      <c r="A19" t="s">
        <v>15</v>
      </c>
      <c r="B19" s="4">
        <v>1200000</v>
      </c>
      <c r="C19" s="4">
        <v>480000</v>
      </c>
      <c r="E19" s="4">
        <f t="shared" si="1"/>
        <v>2874075.7180274022</v>
      </c>
      <c r="F19" s="4">
        <f t="shared" si="0"/>
        <v>4554075.7180274017</v>
      </c>
      <c r="G19" s="4">
        <f t="shared" si="2"/>
        <v>76405968.668712452</v>
      </c>
    </row>
    <row r="20" spans="1:7" ht="14.25" customHeight="1">
      <c r="A20" t="s">
        <v>16</v>
      </c>
      <c r="B20" s="4">
        <v>1200000</v>
      </c>
      <c r="C20" s="4">
        <v>480000</v>
      </c>
      <c r="E20" s="4">
        <f t="shared" si="1"/>
        <v>3056238.7467484982</v>
      </c>
      <c r="F20" s="4">
        <f t="shared" si="0"/>
        <v>4736238.7467484977</v>
      </c>
      <c r="G20" s="4">
        <f t="shared" si="2"/>
        <v>81142207.415460944</v>
      </c>
    </row>
    <row r="21" spans="1:7" ht="14.25" customHeight="1">
      <c r="A21" t="s">
        <v>17</v>
      </c>
      <c r="B21" s="4">
        <v>1200000</v>
      </c>
      <c r="C21" s="4">
        <v>480000</v>
      </c>
      <c r="E21" s="4">
        <f t="shared" si="1"/>
        <v>3245688.2966184379</v>
      </c>
      <c r="F21" s="4">
        <f t="shared" si="0"/>
        <v>4925688.2966184374</v>
      </c>
      <c r="G21" s="4">
        <f t="shared" si="2"/>
        <v>86067895.712079376</v>
      </c>
    </row>
    <row r="22" spans="1:7" ht="14.25" customHeight="1">
      <c r="A22" t="s">
        <v>18</v>
      </c>
      <c r="B22" s="4">
        <v>1200000</v>
      </c>
      <c r="C22" s="4">
        <v>480000</v>
      </c>
      <c r="E22" s="4">
        <f t="shared" si="1"/>
        <v>3442715.828483175</v>
      </c>
      <c r="F22" s="4">
        <f t="shared" si="0"/>
        <v>5122715.8284831755</v>
      </c>
      <c r="G22" s="4">
        <f t="shared" si="2"/>
        <v>91190611.540562555</v>
      </c>
    </row>
  </sheetData>
  <printOptions horizontalCentered="1"/>
  <pageMargins left="0.32" right="0.32" top="1.59" bottom="1" header="0.67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3"/>
  <sheetViews>
    <sheetView workbookViewId="0"/>
  </sheetViews>
  <sheetFormatPr defaultRowHeight="13.2"/>
  <cols>
    <col min="1" max="1" width="11.6640625" customWidth="1"/>
    <col min="2" max="2" width="13" style="4" customWidth="1"/>
    <col min="3" max="3" width="12" style="4" customWidth="1"/>
    <col min="4" max="4" width="14.33203125" style="4" customWidth="1"/>
    <col min="5" max="5" width="12.6640625" style="4" customWidth="1"/>
    <col min="6" max="6" width="14.109375" style="4" customWidth="1"/>
    <col min="7" max="7" width="15.5546875" style="4" customWidth="1"/>
  </cols>
  <sheetData>
    <row r="1" spans="1:7">
      <c r="A1" s="8" t="s">
        <v>45</v>
      </c>
      <c r="F1" s="9">
        <v>80045719</v>
      </c>
    </row>
    <row r="2" spans="1:7">
      <c r="A2" s="8"/>
    </row>
    <row r="4" spans="1:7" s="1" customFormat="1" ht="14.25" customHeight="1">
      <c r="B4" s="2" t="s">
        <v>37</v>
      </c>
      <c r="C4" s="2"/>
      <c r="D4" s="2" t="s">
        <v>38</v>
      </c>
      <c r="E4" s="2" t="s">
        <v>27</v>
      </c>
      <c r="F4" s="2" t="s">
        <v>32</v>
      </c>
      <c r="G4" s="3" t="s">
        <v>4</v>
      </c>
    </row>
    <row r="5" spans="1:7" s="1" customFormat="1" ht="14.25" customHeight="1">
      <c r="B5" s="2" t="s">
        <v>28</v>
      </c>
      <c r="C5" s="2" t="s">
        <v>35</v>
      </c>
      <c r="D5" s="2" t="s">
        <v>39</v>
      </c>
      <c r="E5" s="5" t="s">
        <v>46</v>
      </c>
      <c r="F5" s="2" t="s">
        <v>33</v>
      </c>
      <c r="G5" s="3"/>
    </row>
    <row r="6" spans="1:7" ht="14.25" customHeight="1"/>
    <row r="7" spans="1:7" ht="14.25" customHeight="1"/>
    <row r="8" spans="1:7" ht="14.25" customHeight="1">
      <c r="A8" t="s">
        <v>41</v>
      </c>
      <c r="G8" s="4">
        <v>32869410</v>
      </c>
    </row>
    <row r="9" spans="1:7" ht="14.25" customHeight="1">
      <c r="A9" t="s">
        <v>6</v>
      </c>
      <c r="B9" s="4">
        <v>375000</v>
      </c>
      <c r="E9" s="4">
        <f>G8*0.0425</f>
        <v>1396949.925</v>
      </c>
      <c r="F9" s="4">
        <f t="shared" ref="F9:F22" si="0">SUM(B9:E9)</f>
        <v>1771949.925</v>
      </c>
      <c r="G9" s="4">
        <f>F9+G8</f>
        <v>34641359.924999997</v>
      </c>
    </row>
    <row r="10" spans="1:7" ht="14.25" customHeight="1">
      <c r="A10" t="s">
        <v>7</v>
      </c>
      <c r="B10" s="4">
        <v>500000</v>
      </c>
      <c r="E10" s="4">
        <f t="shared" ref="E10:E22" si="1">G9*0.0425</f>
        <v>1472257.7968124999</v>
      </c>
      <c r="F10" s="4">
        <f t="shared" si="0"/>
        <v>1972257.7968124999</v>
      </c>
      <c r="G10" s="4">
        <f t="shared" ref="G10:G22" si="2">F10+G9</f>
        <v>36613617.721812494</v>
      </c>
    </row>
    <row r="11" spans="1:7" ht="14.25" customHeight="1">
      <c r="A11" t="s">
        <v>8</v>
      </c>
      <c r="B11" s="4">
        <v>500000</v>
      </c>
      <c r="C11" s="4">
        <v>480000</v>
      </c>
      <c r="E11" s="4">
        <f t="shared" si="1"/>
        <v>1556078.7531770312</v>
      </c>
      <c r="F11" s="4">
        <f t="shared" si="0"/>
        <v>2536078.7531770309</v>
      </c>
      <c r="G11" s="4">
        <f t="shared" si="2"/>
        <v>39149696.474989526</v>
      </c>
    </row>
    <row r="12" spans="1:7" ht="14.25" customHeight="1">
      <c r="A12" t="s">
        <v>9</v>
      </c>
      <c r="B12" s="4">
        <v>500000</v>
      </c>
      <c r="C12" s="4">
        <v>480000</v>
      </c>
      <c r="E12" s="4">
        <f t="shared" si="1"/>
        <v>1663862.1001870551</v>
      </c>
      <c r="F12" s="4">
        <f t="shared" si="0"/>
        <v>2643862.1001870548</v>
      </c>
      <c r="G12" s="4">
        <f t="shared" si="2"/>
        <v>41793558.575176582</v>
      </c>
    </row>
    <row r="13" spans="1:7" ht="14.25" customHeight="1">
      <c r="A13" t="s">
        <v>10</v>
      </c>
      <c r="B13" s="4">
        <v>500000</v>
      </c>
      <c r="C13" s="4">
        <v>480000</v>
      </c>
      <c r="E13" s="4">
        <f t="shared" si="1"/>
        <v>1776226.2394450048</v>
      </c>
      <c r="F13" s="4">
        <f t="shared" si="0"/>
        <v>2756226.2394450046</v>
      </c>
      <c r="G13" s="4">
        <f t="shared" si="2"/>
        <v>44549784.814621583</v>
      </c>
    </row>
    <row r="14" spans="1:7" ht="14.25" customHeight="1">
      <c r="A14" t="s">
        <v>11</v>
      </c>
      <c r="B14" s="4">
        <v>687500</v>
      </c>
      <c r="C14" s="4">
        <v>480000</v>
      </c>
      <c r="E14" s="4">
        <f t="shared" si="1"/>
        <v>1893365.8546214174</v>
      </c>
      <c r="F14" s="4">
        <f t="shared" si="0"/>
        <v>3060865.8546214174</v>
      </c>
      <c r="G14" s="4">
        <f t="shared" si="2"/>
        <v>47610650.669243</v>
      </c>
    </row>
    <row r="15" spans="1:7" ht="14.25" customHeight="1">
      <c r="A15" t="s">
        <v>12</v>
      </c>
      <c r="B15" s="4">
        <v>750000</v>
      </c>
      <c r="C15" s="4">
        <v>480000</v>
      </c>
      <c r="E15" s="4">
        <f t="shared" si="1"/>
        <v>2023452.6534428278</v>
      </c>
      <c r="F15" s="4">
        <f t="shared" si="0"/>
        <v>3253452.653442828</v>
      </c>
      <c r="G15" s="4">
        <f t="shared" si="2"/>
        <v>50864103.32268583</v>
      </c>
    </row>
    <row r="16" spans="1:7" ht="14.25" customHeight="1">
      <c r="A16" t="s">
        <v>13</v>
      </c>
      <c r="B16" s="4">
        <v>750000</v>
      </c>
      <c r="C16" s="4">
        <v>480000</v>
      </c>
      <c r="E16" s="4">
        <f t="shared" si="1"/>
        <v>2161724.3912141481</v>
      </c>
      <c r="F16" s="4">
        <f t="shared" si="0"/>
        <v>3391724.3912141481</v>
      </c>
      <c r="G16" s="4">
        <f t="shared" si="2"/>
        <v>54255827.713899978</v>
      </c>
    </row>
    <row r="17" spans="1:7" ht="14.25" customHeight="1">
      <c r="A17" t="s">
        <v>14</v>
      </c>
      <c r="B17" s="4">
        <v>750000</v>
      </c>
      <c r="C17" s="4">
        <v>480000</v>
      </c>
      <c r="E17" s="4">
        <f t="shared" si="1"/>
        <v>2305872.6778407493</v>
      </c>
      <c r="F17" s="4">
        <f t="shared" si="0"/>
        <v>3535872.6778407493</v>
      </c>
      <c r="G17" s="4">
        <f t="shared" si="2"/>
        <v>57791700.391740724</v>
      </c>
    </row>
    <row r="18" spans="1:7" ht="14.25" customHeight="1">
      <c r="A18" t="s">
        <v>15</v>
      </c>
      <c r="B18" s="4">
        <v>750000</v>
      </c>
      <c r="C18" s="4">
        <v>480000</v>
      </c>
      <c r="E18" s="4">
        <f t="shared" si="1"/>
        <v>2456147.2666489808</v>
      </c>
      <c r="F18" s="4">
        <f t="shared" si="0"/>
        <v>3686147.2666489808</v>
      </c>
      <c r="G18" s="4">
        <f t="shared" si="2"/>
        <v>61477847.658389702</v>
      </c>
    </row>
    <row r="19" spans="1:7" ht="14.25" customHeight="1">
      <c r="A19" t="s">
        <v>16</v>
      </c>
      <c r="B19" s="4">
        <v>750000</v>
      </c>
      <c r="C19" s="4">
        <v>480000</v>
      </c>
      <c r="E19" s="4">
        <f t="shared" si="1"/>
        <v>2612808.5254815626</v>
      </c>
      <c r="F19" s="4">
        <f t="shared" si="0"/>
        <v>3842808.5254815626</v>
      </c>
      <c r="G19" s="4">
        <f t="shared" si="2"/>
        <v>65320656.183871262</v>
      </c>
    </row>
    <row r="20" spans="1:7" ht="14.25" customHeight="1">
      <c r="A20" t="s">
        <v>17</v>
      </c>
      <c r="B20" s="4">
        <v>750000</v>
      </c>
      <c r="C20" s="4">
        <v>480000</v>
      </c>
      <c r="E20" s="4">
        <f t="shared" si="1"/>
        <v>2776127.8878145288</v>
      </c>
      <c r="F20" s="4">
        <f t="shared" si="0"/>
        <v>4006127.8878145288</v>
      </c>
      <c r="G20" s="4">
        <f t="shared" si="2"/>
        <v>69326784.071685791</v>
      </c>
    </row>
    <row r="21" spans="1:7" ht="14.25" customHeight="1">
      <c r="A21" t="s">
        <v>18</v>
      </c>
      <c r="B21" s="4">
        <v>750000</v>
      </c>
      <c r="C21" s="4">
        <v>480000</v>
      </c>
      <c r="E21" s="4">
        <f t="shared" si="1"/>
        <v>2946388.3230466465</v>
      </c>
      <c r="F21" s="4">
        <f t="shared" si="0"/>
        <v>4176388.3230466465</v>
      </c>
      <c r="G21" s="4">
        <f t="shared" si="2"/>
        <v>73503172.394732431</v>
      </c>
    </row>
    <row r="22" spans="1:7">
      <c r="A22" t="s">
        <v>19</v>
      </c>
      <c r="B22" s="4">
        <v>750000</v>
      </c>
      <c r="C22" s="4">
        <v>480000</v>
      </c>
      <c r="E22" s="4">
        <f t="shared" si="1"/>
        <v>3123884.8267761287</v>
      </c>
      <c r="F22" s="4">
        <f t="shared" si="0"/>
        <v>4353884.8267761283</v>
      </c>
      <c r="G22" s="4">
        <f t="shared" si="2"/>
        <v>77857057.221508563</v>
      </c>
    </row>
    <row r="23" spans="1:7">
      <c r="A23" t="s">
        <v>20</v>
      </c>
      <c r="B23" s="4">
        <v>750000</v>
      </c>
      <c r="C23" s="4">
        <v>480000</v>
      </c>
      <c r="E23" s="4">
        <f>G22*0.0425</f>
        <v>3308924.9319141139</v>
      </c>
      <c r="F23" s="4">
        <f>SUM(B23:E23)</f>
        <v>4538924.9319141135</v>
      </c>
      <c r="G23" s="4">
        <f>F23+G22</f>
        <v>82395982.153422683</v>
      </c>
    </row>
  </sheetData>
  <phoneticPr fontId="2" type="noConversion"/>
  <printOptions horizontalCentered="1"/>
  <pageMargins left="0.32" right="0.32" top="1.59" bottom="1" header="0.67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4" sqref="F4:F5"/>
    </sheetView>
  </sheetViews>
  <sheetFormatPr defaultRowHeight="13.2"/>
  <cols>
    <col min="1" max="1" width="11.6640625" customWidth="1"/>
    <col min="2" max="2" width="13" style="4" customWidth="1"/>
    <col min="3" max="3" width="12" style="4" customWidth="1"/>
    <col min="4" max="4" width="14.33203125" style="4" customWidth="1"/>
    <col min="5" max="6" width="13.88671875" style="4" customWidth="1"/>
    <col min="7" max="7" width="12.6640625" style="4" customWidth="1"/>
    <col min="8" max="8" width="14.109375" style="4" customWidth="1"/>
    <col min="9" max="9" width="15.5546875" style="4" customWidth="1"/>
  </cols>
  <sheetData>
    <row r="1" spans="1:9">
      <c r="A1" s="8" t="s">
        <v>36</v>
      </c>
    </row>
    <row r="2" spans="1:9">
      <c r="A2" s="8"/>
    </row>
    <row r="4" spans="1:9" s="1" customFormat="1" ht="14.25" customHeight="1">
      <c r="B4" s="2" t="s">
        <v>37</v>
      </c>
      <c r="C4" s="2"/>
      <c r="D4" s="2" t="s">
        <v>38</v>
      </c>
      <c r="E4" s="2" t="s">
        <v>30</v>
      </c>
      <c r="F4" s="2" t="s">
        <v>43</v>
      </c>
      <c r="G4" s="2" t="s">
        <v>27</v>
      </c>
      <c r="H4" s="2" t="s">
        <v>32</v>
      </c>
      <c r="I4" s="3" t="s">
        <v>4</v>
      </c>
    </row>
    <row r="5" spans="1:9" s="1" customFormat="1" ht="14.25" customHeight="1">
      <c r="B5" s="2" t="s">
        <v>28</v>
      </c>
      <c r="C5" s="2" t="s">
        <v>35</v>
      </c>
      <c r="D5" s="2" t="s">
        <v>39</v>
      </c>
      <c r="E5" s="2" t="s">
        <v>40</v>
      </c>
      <c r="F5" s="2" t="s">
        <v>44</v>
      </c>
      <c r="G5" s="5" t="s">
        <v>31</v>
      </c>
      <c r="H5" s="2" t="s">
        <v>33</v>
      </c>
      <c r="I5" s="3"/>
    </row>
    <row r="6" spans="1:9" ht="14.25" customHeight="1"/>
    <row r="7" spans="1:9" ht="14.25" customHeight="1"/>
    <row r="8" spans="1:9" ht="14.25" customHeight="1">
      <c r="A8" t="s">
        <v>41</v>
      </c>
      <c r="I8" s="4">
        <v>15195933</v>
      </c>
    </row>
    <row r="9" spans="1:9" ht="14.25" customHeight="1">
      <c r="A9" t="s">
        <v>2</v>
      </c>
      <c r="B9" s="4">
        <v>1200000</v>
      </c>
      <c r="C9" s="4">
        <v>1440000</v>
      </c>
      <c r="D9" s="4">
        <v>3137035</v>
      </c>
      <c r="E9" s="4">
        <v>250000</v>
      </c>
      <c r="F9" s="4">
        <v>2413548</v>
      </c>
      <c r="G9" s="4">
        <v>1448839</v>
      </c>
      <c r="H9" s="4">
        <f t="shared" ref="H9:H24" si="0">SUM(B9:G9)</f>
        <v>9889422</v>
      </c>
      <c r="I9" s="4">
        <f t="shared" ref="I9:I24" si="1">H9+I8</f>
        <v>25085355</v>
      </c>
    </row>
    <row r="10" spans="1:9" ht="14.25" customHeight="1">
      <c r="A10" t="s">
        <v>3</v>
      </c>
      <c r="B10" s="4">
        <v>1200000</v>
      </c>
      <c r="D10" s="4">
        <v>2000000</v>
      </c>
      <c r="E10" s="4">
        <v>250000</v>
      </c>
      <c r="F10" s="4">
        <v>3117495</v>
      </c>
      <c r="G10" s="4">
        <v>-126863</v>
      </c>
      <c r="H10" s="4">
        <f t="shared" si="0"/>
        <v>6440632</v>
      </c>
      <c r="I10" s="4">
        <f t="shared" si="1"/>
        <v>31525987</v>
      </c>
    </row>
    <row r="11" spans="1:9" ht="14.25" customHeight="1">
      <c r="A11" t="s">
        <v>5</v>
      </c>
      <c r="B11" s="4">
        <v>1200000</v>
      </c>
      <c r="E11" s="4">
        <v>250000</v>
      </c>
      <c r="G11" s="4">
        <f t="shared" ref="G11:G24" si="2">I10*0.04</f>
        <v>1261039.48</v>
      </c>
      <c r="H11" s="4">
        <f t="shared" si="0"/>
        <v>2711039.48</v>
      </c>
      <c r="I11" s="4">
        <f t="shared" si="1"/>
        <v>34237026.479999997</v>
      </c>
    </row>
    <row r="12" spans="1:9" ht="14.25" customHeight="1">
      <c r="A12" t="s">
        <v>6</v>
      </c>
      <c r="B12" s="4">
        <v>375000</v>
      </c>
      <c r="C12" s="4">
        <v>480000</v>
      </c>
      <c r="E12" s="4">
        <v>250000</v>
      </c>
      <c r="G12" s="4">
        <f t="shared" si="2"/>
        <v>1369481.0591999998</v>
      </c>
      <c r="H12" s="4">
        <f t="shared" si="0"/>
        <v>2474481.0592</v>
      </c>
      <c r="I12" s="4">
        <f t="shared" si="1"/>
        <v>36711507.539199993</v>
      </c>
    </row>
    <row r="13" spans="1:9" ht="14.25" customHeight="1">
      <c r="A13" t="s">
        <v>7</v>
      </c>
      <c r="B13" s="4">
        <v>500000</v>
      </c>
      <c r="C13" s="4">
        <v>480000</v>
      </c>
      <c r="E13" s="4">
        <v>250000</v>
      </c>
      <c r="G13" s="4">
        <f t="shared" si="2"/>
        <v>1468460.3015679996</v>
      </c>
      <c r="H13" s="4">
        <f t="shared" si="0"/>
        <v>2698460.3015679996</v>
      </c>
      <c r="I13" s="4">
        <f t="shared" si="1"/>
        <v>39409967.840767995</v>
      </c>
    </row>
    <row r="14" spans="1:9" ht="14.25" customHeight="1">
      <c r="A14" t="s">
        <v>8</v>
      </c>
      <c r="B14" s="4">
        <v>500000</v>
      </c>
      <c r="C14" s="4">
        <v>480000</v>
      </c>
      <c r="E14" s="4">
        <v>250000</v>
      </c>
      <c r="G14" s="4">
        <f t="shared" si="2"/>
        <v>1576398.7136307198</v>
      </c>
      <c r="H14" s="4">
        <f t="shared" si="0"/>
        <v>2806398.71363072</v>
      </c>
      <c r="I14" s="4">
        <f t="shared" si="1"/>
        <v>42216366.554398715</v>
      </c>
    </row>
    <row r="15" spans="1:9" ht="14.25" customHeight="1">
      <c r="A15" t="s">
        <v>9</v>
      </c>
      <c r="B15" s="4">
        <v>500000</v>
      </c>
      <c r="C15" s="4">
        <v>480000</v>
      </c>
      <c r="E15" s="4">
        <v>250000</v>
      </c>
      <c r="G15" s="4">
        <f t="shared" si="2"/>
        <v>1688654.6621759487</v>
      </c>
      <c r="H15" s="4">
        <f t="shared" si="0"/>
        <v>2918654.6621759487</v>
      </c>
      <c r="I15" s="4">
        <f t="shared" si="1"/>
        <v>45135021.216574661</v>
      </c>
    </row>
    <row r="16" spans="1:9" ht="14.25" customHeight="1">
      <c r="A16" t="s">
        <v>10</v>
      </c>
      <c r="B16" s="4">
        <v>500000</v>
      </c>
      <c r="C16" s="4">
        <v>480000</v>
      </c>
      <c r="E16" s="4">
        <v>250000</v>
      </c>
      <c r="G16" s="4">
        <f t="shared" si="2"/>
        <v>1805400.8486629864</v>
      </c>
      <c r="H16" s="4">
        <f t="shared" si="0"/>
        <v>3035400.8486629864</v>
      </c>
      <c r="I16" s="4">
        <f t="shared" si="1"/>
        <v>48170422.065237649</v>
      </c>
    </row>
    <row r="17" spans="1:9" ht="14.25" customHeight="1">
      <c r="A17" t="s">
        <v>11</v>
      </c>
      <c r="B17" s="4">
        <v>687500</v>
      </c>
      <c r="C17" s="4">
        <v>480000</v>
      </c>
      <c r="E17" s="4">
        <v>250000</v>
      </c>
      <c r="G17" s="4">
        <f t="shared" si="2"/>
        <v>1926816.8826095059</v>
      </c>
      <c r="H17" s="4">
        <f t="shared" si="0"/>
        <v>3344316.8826095061</v>
      </c>
      <c r="I17" s="4">
        <f t="shared" si="1"/>
        <v>51514738.947847158</v>
      </c>
    </row>
    <row r="18" spans="1:9" ht="14.25" customHeight="1">
      <c r="A18" t="s">
        <v>12</v>
      </c>
      <c r="B18" s="4">
        <v>750000</v>
      </c>
      <c r="C18" s="4">
        <v>480000</v>
      </c>
      <c r="E18" s="4">
        <v>250000</v>
      </c>
      <c r="G18" s="4">
        <f t="shared" si="2"/>
        <v>2060589.5579138864</v>
      </c>
      <c r="H18" s="4">
        <f t="shared" si="0"/>
        <v>3540589.5579138864</v>
      </c>
      <c r="I18" s="4">
        <f t="shared" si="1"/>
        <v>55055328.505761042</v>
      </c>
    </row>
    <row r="19" spans="1:9" ht="14.25" customHeight="1">
      <c r="A19" t="s">
        <v>13</v>
      </c>
      <c r="B19" s="4">
        <v>750000</v>
      </c>
      <c r="C19" s="4">
        <v>480000</v>
      </c>
      <c r="E19" s="4">
        <v>250000</v>
      </c>
      <c r="G19" s="4">
        <f t="shared" si="2"/>
        <v>2202213.1402304419</v>
      </c>
      <c r="H19" s="4">
        <f t="shared" si="0"/>
        <v>3682213.1402304419</v>
      </c>
      <c r="I19" s="4">
        <f t="shared" si="1"/>
        <v>58737541.645991482</v>
      </c>
    </row>
    <row r="20" spans="1:9" ht="14.25" customHeight="1">
      <c r="A20" t="s">
        <v>14</v>
      </c>
      <c r="B20" s="4">
        <v>750000</v>
      </c>
      <c r="C20" s="4">
        <v>480000</v>
      </c>
      <c r="E20" s="4">
        <v>250000</v>
      </c>
      <c r="G20" s="4">
        <f t="shared" si="2"/>
        <v>2349501.6658396595</v>
      </c>
      <c r="H20" s="4">
        <f t="shared" si="0"/>
        <v>3829501.6658396595</v>
      </c>
      <c r="I20" s="4">
        <f t="shared" si="1"/>
        <v>62567043.311831139</v>
      </c>
    </row>
    <row r="21" spans="1:9" ht="14.25" customHeight="1">
      <c r="A21" t="s">
        <v>15</v>
      </c>
      <c r="B21" s="4">
        <v>750000</v>
      </c>
      <c r="C21" s="4">
        <v>480000</v>
      </c>
      <c r="E21" s="4">
        <v>250000</v>
      </c>
      <c r="G21" s="4">
        <f t="shared" si="2"/>
        <v>2502681.7324732458</v>
      </c>
      <c r="H21" s="4">
        <f t="shared" si="0"/>
        <v>3982681.7324732458</v>
      </c>
      <c r="I21" s="4">
        <f t="shared" si="1"/>
        <v>66549725.044304386</v>
      </c>
    </row>
    <row r="22" spans="1:9" ht="14.25" customHeight="1">
      <c r="A22" t="s">
        <v>16</v>
      </c>
      <c r="B22" s="4">
        <v>750000</v>
      </c>
      <c r="C22" s="4">
        <v>480000</v>
      </c>
      <c r="E22" s="4">
        <v>250000</v>
      </c>
      <c r="G22" s="4">
        <f t="shared" si="2"/>
        <v>2661989.0017721755</v>
      </c>
      <c r="H22" s="4">
        <f t="shared" si="0"/>
        <v>4141989.0017721755</v>
      </c>
      <c r="I22" s="4">
        <f t="shared" si="1"/>
        <v>70691714.046076566</v>
      </c>
    </row>
    <row r="23" spans="1:9" ht="14.25" customHeight="1">
      <c r="A23" t="s">
        <v>17</v>
      </c>
      <c r="B23" s="4">
        <v>750000</v>
      </c>
      <c r="C23" s="4">
        <v>480000</v>
      </c>
      <c r="E23" s="4">
        <v>250000</v>
      </c>
      <c r="G23" s="4">
        <f t="shared" si="2"/>
        <v>2827668.5618430628</v>
      </c>
      <c r="H23" s="4">
        <f t="shared" si="0"/>
        <v>4307668.5618430628</v>
      </c>
      <c r="I23" s="4">
        <f t="shared" si="1"/>
        <v>74999382.607919633</v>
      </c>
    </row>
    <row r="24" spans="1:9" ht="14.25" customHeight="1">
      <c r="A24" t="s">
        <v>18</v>
      </c>
      <c r="B24" s="4">
        <v>750000</v>
      </c>
      <c r="C24" s="4">
        <v>480000</v>
      </c>
      <c r="E24" s="4">
        <v>250000</v>
      </c>
      <c r="G24" s="4">
        <f t="shared" si="2"/>
        <v>2999975.3043167852</v>
      </c>
      <c r="H24" s="4">
        <f t="shared" si="0"/>
        <v>4479975.3043167852</v>
      </c>
      <c r="I24" s="4">
        <f t="shared" si="1"/>
        <v>79479357.912236422</v>
      </c>
    </row>
  </sheetData>
  <phoneticPr fontId="2" type="noConversion"/>
  <printOptions horizontalCentered="1"/>
  <pageMargins left="0.32" right="0.32" top="1" bottom="1" header="0.5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10" sqref="E10"/>
    </sheetView>
  </sheetViews>
  <sheetFormatPr defaultRowHeight="13.2"/>
  <cols>
    <col min="1" max="1" width="11.6640625" customWidth="1"/>
    <col min="2" max="2" width="13" style="4" customWidth="1"/>
    <col min="3" max="4" width="12" style="4" customWidth="1"/>
    <col min="5" max="5" width="14.33203125" style="4" customWidth="1"/>
    <col min="6" max="6" width="13.88671875" style="4" customWidth="1"/>
    <col min="7" max="7" width="12.6640625" style="4" customWidth="1"/>
    <col min="8" max="8" width="14.109375" style="4" customWidth="1"/>
    <col min="9" max="9" width="15.5546875" style="4" customWidth="1"/>
  </cols>
  <sheetData>
    <row r="1" spans="1:9">
      <c r="A1" s="8" t="s">
        <v>36</v>
      </c>
    </row>
    <row r="2" spans="1:9">
      <c r="A2" s="8"/>
    </row>
    <row r="4" spans="1:9" s="1" customFormat="1" ht="14.25" customHeight="1">
      <c r="B4" s="2" t="s">
        <v>37</v>
      </c>
      <c r="C4" s="2"/>
      <c r="D4" s="2" t="s">
        <v>34</v>
      </c>
      <c r="E4" s="2" t="s">
        <v>38</v>
      </c>
      <c r="F4" s="2" t="s">
        <v>30</v>
      </c>
      <c r="G4" s="2" t="s">
        <v>27</v>
      </c>
      <c r="H4" s="2" t="s">
        <v>32</v>
      </c>
      <c r="I4" s="3" t="s">
        <v>4</v>
      </c>
    </row>
    <row r="5" spans="1:9" s="1" customFormat="1" ht="14.25" customHeight="1">
      <c r="B5" s="2" t="s">
        <v>28</v>
      </c>
      <c r="C5" s="2" t="s">
        <v>35</v>
      </c>
      <c r="D5" s="2" t="s">
        <v>42</v>
      </c>
      <c r="E5" s="2" t="s">
        <v>39</v>
      </c>
      <c r="F5" s="2" t="s">
        <v>40</v>
      </c>
      <c r="G5" s="5" t="s">
        <v>31</v>
      </c>
      <c r="H5" s="2" t="s">
        <v>33</v>
      </c>
      <c r="I5" s="3"/>
    </row>
    <row r="6" spans="1:9" ht="14.25" customHeight="1"/>
    <row r="7" spans="1:9" ht="14.25" customHeight="1"/>
    <row r="8" spans="1:9" ht="14.25" customHeight="1">
      <c r="A8" t="s">
        <v>41</v>
      </c>
      <c r="I8" s="4">
        <v>15195933</v>
      </c>
    </row>
    <row r="9" spans="1:9" ht="14.25" customHeight="1">
      <c r="A9" t="s">
        <v>2</v>
      </c>
      <c r="B9" s="4">
        <v>1200000</v>
      </c>
      <c r="C9" s="4">
        <v>1440000</v>
      </c>
      <c r="D9" s="4">
        <v>2413548</v>
      </c>
      <c r="E9" s="4">
        <v>3137035</v>
      </c>
      <c r="F9" s="4">
        <v>250000</v>
      </c>
      <c r="G9" s="4">
        <v>1448839</v>
      </c>
      <c r="H9" s="4">
        <f t="shared" ref="H9:H24" si="0">SUM(B9:G9)</f>
        <v>9889422</v>
      </c>
      <c r="I9" s="4">
        <f t="shared" ref="I9:I24" si="1">H9+I8</f>
        <v>25085355</v>
      </c>
    </row>
    <row r="10" spans="1:9" ht="14.25" customHeight="1">
      <c r="A10" t="s">
        <v>3</v>
      </c>
      <c r="B10" s="4">
        <v>1200000</v>
      </c>
      <c r="C10" s="4">
        <v>0</v>
      </c>
      <c r="E10" s="4">
        <v>2000000</v>
      </c>
      <c r="F10" s="4">
        <v>250000</v>
      </c>
      <c r="H10" s="4">
        <f t="shared" si="0"/>
        <v>3450000</v>
      </c>
      <c r="I10" s="4">
        <f t="shared" si="1"/>
        <v>28535355</v>
      </c>
    </row>
    <row r="11" spans="1:9" ht="14.25" customHeight="1">
      <c r="A11" t="s">
        <v>5</v>
      </c>
      <c r="H11" s="4">
        <f t="shared" si="0"/>
        <v>0</v>
      </c>
      <c r="I11" s="4">
        <f t="shared" si="1"/>
        <v>28535355</v>
      </c>
    </row>
    <row r="12" spans="1:9" ht="14.25" customHeight="1">
      <c r="A12" t="s">
        <v>6</v>
      </c>
      <c r="H12" s="4">
        <f t="shared" si="0"/>
        <v>0</v>
      </c>
      <c r="I12" s="4">
        <f t="shared" si="1"/>
        <v>28535355</v>
      </c>
    </row>
    <row r="13" spans="1:9" ht="14.25" customHeight="1">
      <c r="A13" t="s">
        <v>7</v>
      </c>
      <c r="H13" s="4">
        <f t="shared" si="0"/>
        <v>0</v>
      </c>
      <c r="I13" s="4">
        <f t="shared" si="1"/>
        <v>28535355</v>
      </c>
    </row>
    <row r="14" spans="1:9" ht="14.25" customHeight="1">
      <c r="A14" t="s">
        <v>8</v>
      </c>
      <c r="H14" s="4">
        <f t="shared" si="0"/>
        <v>0</v>
      </c>
      <c r="I14" s="4">
        <f t="shared" si="1"/>
        <v>28535355</v>
      </c>
    </row>
    <row r="15" spans="1:9" ht="14.25" customHeight="1">
      <c r="A15" t="s">
        <v>9</v>
      </c>
      <c r="H15" s="4">
        <f t="shared" si="0"/>
        <v>0</v>
      </c>
      <c r="I15" s="4">
        <f t="shared" si="1"/>
        <v>28535355</v>
      </c>
    </row>
    <row r="16" spans="1:9" ht="14.25" customHeight="1">
      <c r="A16" t="s">
        <v>10</v>
      </c>
      <c r="H16" s="4">
        <f t="shared" si="0"/>
        <v>0</v>
      </c>
      <c r="I16" s="4">
        <f t="shared" si="1"/>
        <v>28535355</v>
      </c>
    </row>
    <row r="17" spans="1:9" ht="14.25" customHeight="1">
      <c r="A17" t="s">
        <v>11</v>
      </c>
      <c r="H17" s="4">
        <f t="shared" si="0"/>
        <v>0</v>
      </c>
      <c r="I17" s="4">
        <f t="shared" si="1"/>
        <v>28535355</v>
      </c>
    </row>
    <row r="18" spans="1:9" ht="14.25" customHeight="1">
      <c r="A18" t="s">
        <v>12</v>
      </c>
      <c r="H18" s="4">
        <f t="shared" si="0"/>
        <v>0</v>
      </c>
      <c r="I18" s="4">
        <f t="shared" si="1"/>
        <v>28535355</v>
      </c>
    </row>
    <row r="19" spans="1:9" ht="14.25" customHeight="1">
      <c r="A19" t="s">
        <v>13</v>
      </c>
      <c r="H19" s="4">
        <f t="shared" si="0"/>
        <v>0</v>
      </c>
      <c r="I19" s="4">
        <f t="shared" si="1"/>
        <v>28535355</v>
      </c>
    </row>
    <row r="20" spans="1:9" ht="14.25" customHeight="1">
      <c r="A20" t="s">
        <v>14</v>
      </c>
      <c r="H20" s="4">
        <f t="shared" si="0"/>
        <v>0</v>
      </c>
      <c r="I20" s="4">
        <f t="shared" si="1"/>
        <v>28535355</v>
      </c>
    </row>
    <row r="21" spans="1:9" ht="14.25" customHeight="1">
      <c r="A21" t="s">
        <v>15</v>
      </c>
      <c r="H21" s="4">
        <f t="shared" si="0"/>
        <v>0</v>
      </c>
      <c r="I21" s="4">
        <f t="shared" si="1"/>
        <v>28535355</v>
      </c>
    </row>
    <row r="22" spans="1:9" ht="14.25" customHeight="1">
      <c r="A22" t="s">
        <v>16</v>
      </c>
      <c r="H22" s="4">
        <f t="shared" si="0"/>
        <v>0</v>
      </c>
      <c r="I22" s="4">
        <f t="shared" si="1"/>
        <v>28535355</v>
      </c>
    </row>
    <row r="23" spans="1:9" ht="14.25" customHeight="1">
      <c r="A23" t="s">
        <v>17</v>
      </c>
      <c r="H23" s="4">
        <f t="shared" si="0"/>
        <v>0</v>
      </c>
      <c r="I23" s="4">
        <f t="shared" si="1"/>
        <v>28535355</v>
      </c>
    </row>
    <row r="24" spans="1:9" ht="14.25" customHeight="1">
      <c r="A24" t="s">
        <v>18</v>
      </c>
      <c r="H24" s="4">
        <f t="shared" si="0"/>
        <v>0</v>
      </c>
      <c r="I24" s="4">
        <f t="shared" si="1"/>
        <v>28535355</v>
      </c>
    </row>
  </sheetData>
  <phoneticPr fontId="2" type="noConversion"/>
  <printOptions horizontalCentered="1"/>
  <pageMargins left="0.32" right="0.32" top="1" bottom="1" header="0.5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F10" sqref="F10"/>
    </sheetView>
  </sheetViews>
  <sheetFormatPr defaultRowHeight="13.2"/>
  <cols>
    <col min="1" max="1" width="11.6640625" customWidth="1"/>
    <col min="2" max="2" width="13" style="4" customWidth="1"/>
    <col min="3" max="3" width="12" style="4" customWidth="1"/>
    <col min="4" max="4" width="14.33203125" style="4" customWidth="1"/>
    <col min="5" max="5" width="13.88671875" style="4" customWidth="1"/>
    <col min="6" max="6" width="12.6640625" style="4" customWidth="1"/>
    <col min="7" max="7" width="14.109375" style="4" customWidth="1"/>
    <col min="8" max="8" width="15.5546875" style="4" customWidth="1"/>
  </cols>
  <sheetData>
    <row r="1" spans="1:8">
      <c r="A1" s="8" t="s">
        <v>36</v>
      </c>
    </row>
    <row r="2" spans="1:8">
      <c r="A2" s="8"/>
    </row>
    <row r="4" spans="1:8" s="1" customFormat="1" ht="14.25" customHeight="1">
      <c r="B4" s="2" t="s">
        <v>37</v>
      </c>
      <c r="C4" s="2"/>
      <c r="D4" s="2" t="s">
        <v>38</v>
      </c>
      <c r="E4" s="2" t="s">
        <v>30</v>
      </c>
      <c r="F4" s="2" t="s">
        <v>27</v>
      </c>
      <c r="G4" s="2" t="s">
        <v>32</v>
      </c>
      <c r="H4" s="3" t="s">
        <v>4</v>
      </c>
    </row>
    <row r="5" spans="1:8" s="1" customFormat="1" ht="14.25" customHeight="1">
      <c r="B5" s="2" t="s">
        <v>28</v>
      </c>
      <c r="C5" s="2" t="s">
        <v>35</v>
      </c>
      <c r="D5" s="2" t="s">
        <v>39</v>
      </c>
      <c r="E5" s="2" t="s">
        <v>40</v>
      </c>
      <c r="F5" s="5" t="s">
        <v>31</v>
      </c>
      <c r="G5" s="2" t="s">
        <v>33</v>
      </c>
      <c r="H5" s="3"/>
    </row>
    <row r="6" spans="1:8" ht="14.25" customHeight="1">
      <c r="H6" s="4">
        <v>3532428</v>
      </c>
    </row>
    <row r="7" spans="1:8" ht="14.25" customHeight="1">
      <c r="A7" t="s">
        <v>0</v>
      </c>
      <c r="B7" s="4">
        <v>2673711</v>
      </c>
      <c r="D7" s="4">
        <v>1900000</v>
      </c>
      <c r="F7" s="4">
        <v>111050</v>
      </c>
      <c r="G7" s="4">
        <f t="shared" ref="G7:G33" si="0">SUM(B7:F7)</f>
        <v>4684761</v>
      </c>
      <c r="H7" s="4">
        <f t="shared" ref="H7:H33" si="1">G7+H6</f>
        <v>8217189</v>
      </c>
    </row>
    <row r="8" spans="1:8" ht="14.25" customHeight="1">
      <c r="A8" t="s">
        <v>1</v>
      </c>
      <c r="B8" s="4">
        <v>1200000</v>
      </c>
      <c r="D8" s="4">
        <v>3261469</v>
      </c>
      <c r="E8" s="4">
        <v>250000</v>
      </c>
      <c r="F8" s="4">
        <v>520780</v>
      </c>
      <c r="G8" s="4">
        <f t="shared" si="0"/>
        <v>5232249</v>
      </c>
      <c r="H8" s="4">
        <f t="shared" si="1"/>
        <v>13449438</v>
      </c>
    </row>
    <row r="9" spans="1:8" ht="14.25" customHeight="1">
      <c r="A9" t="s">
        <v>2</v>
      </c>
      <c r="B9" s="4">
        <v>1200000</v>
      </c>
      <c r="C9" s="4">
        <v>1440000</v>
      </c>
      <c r="D9" s="4">
        <v>537035</v>
      </c>
      <c r="E9" s="4">
        <v>250000</v>
      </c>
      <c r="F9" s="4">
        <v>1448839</v>
      </c>
      <c r="G9" s="4">
        <f t="shared" si="0"/>
        <v>4875874</v>
      </c>
      <c r="H9" s="4">
        <f t="shared" si="1"/>
        <v>18325312</v>
      </c>
    </row>
    <row r="10" spans="1:8" ht="14.25" customHeight="1">
      <c r="A10" t="s">
        <v>3</v>
      </c>
      <c r="B10" s="4">
        <v>1200000</v>
      </c>
      <c r="E10" s="4">
        <v>250000</v>
      </c>
      <c r="F10" s="4">
        <f t="shared" ref="F10:F33" si="2">H9*0.04</f>
        <v>733012.47999999998</v>
      </c>
      <c r="G10" s="4">
        <f t="shared" si="0"/>
        <v>2183012.48</v>
      </c>
      <c r="H10" s="4">
        <f t="shared" si="1"/>
        <v>20508324.48</v>
      </c>
    </row>
    <row r="11" spans="1:8" ht="14.25" customHeight="1">
      <c r="A11" t="s">
        <v>5</v>
      </c>
      <c r="B11" s="4">
        <v>1200000</v>
      </c>
      <c r="E11" s="4">
        <v>250000</v>
      </c>
      <c r="F11" s="4">
        <f t="shared" si="2"/>
        <v>820332.97920000006</v>
      </c>
      <c r="G11" s="4">
        <f t="shared" si="0"/>
        <v>2270332.9791999999</v>
      </c>
      <c r="H11" s="4">
        <f t="shared" si="1"/>
        <v>22778657.459200002</v>
      </c>
    </row>
    <row r="12" spans="1:8" ht="14.25" customHeight="1">
      <c r="A12" t="s">
        <v>6</v>
      </c>
      <c r="B12" s="4">
        <v>500000</v>
      </c>
      <c r="C12" s="4">
        <v>480000</v>
      </c>
      <c r="E12" s="4">
        <v>250000</v>
      </c>
      <c r="F12" s="4">
        <f t="shared" si="2"/>
        <v>911146.29836800008</v>
      </c>
      <c r="G12" s="4">
        <f t="shared" si="0"/>
        <v>2141146.298368</v>
      </c>
      <c r="H12" s="4">
        <f t="shared" si="1"/>
        <v>24919803.757568002</v>
      </c>
    </row>
    <row r="13" spans="1:8" ht="14.25" customHeight="1">
      <c r="A13" t="s">
        <v>7</v>
      </c>
      <c r="B13" s="4">
        <v>500000</v>
      </c>
      <c r="C13" s="4">
        <v>480000</v>
      </c>
      <c r="E13" s="4">
        <v>250000</v>
      </c>
      <c r="F13" s="4">
        <f t="shared" si="2"/>
        <v>996792.15030272014</v>
      </c>
      <c r="G13" s="4">
        <f t="shared" si="0"/>
        <v>2226792.1503027203</v>
      </c>
      <c r="H13" s="4">
        <f t="shared" si="1"/>
        <v>27146595.907870721</v>
      </c>
    </row>
    <row r="14" spans="1:8" ht="14.25" customHeight="1">
      <c r="A14" t="s">
        <v>8</v>
      </c>
      <c r="B14" s="4">
        <v>500000</v>
      </c>
      <c r="C14" s="4">
        <v>480000</v>
      </c>
      <c r="E14" s="4">
        <v>250000</v>
      </c>
      <c r="F14" s="4">
        <f t="shared" si="2"/>
        <v>1085863.8363148288</v>
      </c>
      <c r="G14" s="4">
        <f t="shared" si="0"/>
        <v>2315863.8363148291</v>
      </c>
      <c r="H14" s="4">
        <f t="shared" si="1"/>
        <v>29462459.744185552</v>
      </c>
    </row>
    <row r="15" spans="1:8" ht="14.25" customHeight="1">
      <c r="A15" t="s">
        <v>9</v>
      </c>
      <c r="B15" s="4">
        <v>500000</v>
      </c>
      <c r="C15" s="4">
        <v>480000</v>
      </c>
      <c r="E15" s="4">
        <v>250000</v>
      </c>
      <c r="F15" s="4">
        <f t="shared" si="2"/>
        <v>1178498.3897674221</v>
      </c>
      <c r="G15" s="4">
        <f t="shared" si="0"/>
        <v>2408498.3897674223</v>
      </c>
      <c r="H15" s="4">
        <f t="shared" si="1"/>
        <v>31870958.133952975</v>
      </c>
    </row>
    <row r="16" spans="1:8" ht="14.25" customHeight="1">
      <c r="A16" t="s">
        <v>10</v>
      </c>
      <c r="B16" s="4">
        <v>500000</v>
      </c>
      <c r="C16" s="4">
        <v>480000</v>
      </c>
      <c r="E16" s="4">
        <v>250000</v>
      </c>
      <c r="F16" s="4">
        <f t="shared" si="2"/>
        <v>1274838.3253581191</v>
      </c>
      <c r="G16" s="4">
        <f t="shared" si="0"/>
        <v>2504838.3253581189</v>
      </c>
      <c r="H16" s="4">
        <f t="shared" si="1"/>
        <v>34375796.459311098</v>
      </c>
    </row>
    <row r="17" spans="1:8" ht="14.25" customHeight="1">
      <c r="A17" t="s">
        <v>11</v>
      </c>
      <c r="B17" s="4">
        <v>750000</v>
      </c>
      <c r="C17" s="4">
        <v>480000</v>
      </c>
      <c r="E17" s="4">
        <v>250000</v>
      </c>
      <c r="F17" s="4">
        <f t="shared" si="2"/>
        <v>1375031.8583724441</v>
      </c>
      <c r="G17" s="4">
        <f t="shared" si="0"/>
        <v>2855031.8583724443</v>
      </c>
      <c r="H17" s="4">
        <f t="shared" si="1"/>
        <v>37230828.31768354</v>
      </c>
    </row>
    <row r="18" spans="1:8" ht="14.25" customHeight="1">
      <c r="A18" t="s">
        <v>12</v>
      </c>
      <c r="B18" s="4">
        <v>750000</v>
      </c>
      <c r="C18" s="4">
        <v>480000</v>
      </c>
      <c r="E18" s="4">
        <v>250000</v>
      </c>
      <c r="F18" s="4">
        <f t="shared" si="2"/>
        <v>1489233.1327073416</v>
      </c>
      <c r="G18" s="4">
        <f t="shared" si="0"/>
        <v>2969233.1327073416</v>
      </c>
      <c r="H18" s="4">
        <f t="shared" si="1"/>
        <v>40200061.450390883</v>
      </c>
    </row>
    <row r="19" spans="1:8" ht="14.25" customHeight="1">
      <c r="A19" t="s">
        <v>13</v>
      </c>
      <c r="B19" s="4">
        <v>750000</v>
      </c>
      <c r="C19" s="4">
        <v>480000</v>
      </c>
      <c r="E19" s="4">
        <v>250000</v>
      </c>
      <c r="F19" s="4">
        <f t="shared" si="2"/>
        <v>1608002.4580156354</v>
      </c>
      <c r="G19" s="4">
        <f t="shared" si="0"/>
        <v>3088002.4580156356</v>
      </c>
      <c r="H19" s="4">
        <f t="shared" si="1"/>
        <v>43288063.908406518</v>
      </c>
    </row>
    <row r="20" spans="1:8" ht="14.25" customHeight="1">
      <c r="A20" t="s">
        <v>14</v>
      </c>
      <c r="B20" s="4">
        <v>750000</v>
      </c>
      <c r="C20" s="4">
        <v>480000</v>
      </c>
      <c r="E20" s="4">
        <v>250000</v>
      </c>
      <c r="F20" s="4">
        <f t="shared" si="2"/>
        <v>1731522.5563362609</v>
      </c>
      <c r="G20" s="4">
        <f t="shared" si="0"/>
        <v>3211522.5563362609</v>
      </c>
      <c r="H20" s="4">
        <f t="shared" si="1"/>
        <v>46499586.46474278</v>
      </c>
    </row>
    <row r="21" spans="1:8" ht="14.25" customHeight="1">
      <c r="A21" t="s">
        <v>15</v>
      </c>
      <c r="B21" s="4">
        <v>750000</v>
      </c>
      <c r="C21" s="4">
        <v>480000</v>
      </c>
      <c r="E21" s="4">
        <v>250000</v>
      </c>
      <c r="F21" s="4">
        <f t="shared" si="2"/>
        <v>1859983.4585897112</v>
      </c>
      <c r="G21" s="4">
        <f t="shared" si="0"/>
        <v>3339983.4585897112</v>
      </c>
      <c r="H21" s="4">
        <f t="shared" si="1"/>
        <v>49839569.92333249</v>
      </c>
    </row>
    <row r="22" spans="1:8" ht="14.25" customHeight="1">
      <c r="A22" t="s">
        <v>16</v>
      </c>
      <c r="B22" s="4">
        <v>750000</v>
      </c>
      <c r="C22" s="4">
        <v>480000</v>
      </c>
      <c r="E22" s="4">
        <v>250000</v>
      </c>
      <c r="F22" s="4">
        <f t="shared" si="2"/>
        <v>1993582.7969332996</v>
      </c>
      <c r="G22" s="4">
        <f t="shared" si="0"/>
        <v>3473582.7969332999</v>
      </c>
      <c r="H22" s="4">
        <f t="shared" si="1"/>
        <v>53313152.720265791</v>
      </c>
    </row>
    <row r="23" spans="1:8" ht="14.25" customHeight="1">
      <c r="A23" t="s">
        <v>17</v>
      </c>
      <c r="B23" s="4">
        <v>750000</v>
      </c>
      <c r="C23" s="4">
        <v>480000</v>
      </c>
      <c r="E23" s="4">
        <v>250000</v>
      </c>
      <c r="F23" s="4">
        <f t="shared" si="2"/>
        <v>2132526.1088106316</v>
      </c>
      <c r="G23" s="4">
        <f t="shared" si="0"/>
        <v>3612526.1088106316</v>
      </c>
      <c r="H23" s="4">
        <f t="shared" si="1"/>
        <v>56925678.829076424</v>
      </c>
    </row>
    <row r="24" spans="1:8" ht="14.25" customHeight="1">
      <c r="A24" t="s">
        <v>18</v>
      </c>
      <c r="B24" s="4">
        <v>750000</v>
      </c>
      <c r="C24" s="4">
        <v>480000</v>
      </c>
      <c r="E24" s="4">
        <v>250000</v>
      </c>
      <c r="F24" s="4">
        <f t="shared" si="2"/>
        <v>2277027.1531630568</v>
      </c>
      <c r="G24" s="4">
        <f t="shared" si="0"/>
        <v>3757027.1531630568</v>
      </c>
      <c r="H24" s="4">
        <f t="shared" si="1"/>
        <v>60682705.982239485</v>
      </c>
    </row>
    <row r="25" spans="1:8" ht="14.25" customHeight="1">
      <c r="A25" t="s">
        <v>19</v>
      </c>
      <c r="B25" s="4">
        <v>750000</v>
      </c>
      <c r="C25" s="4">
        <v>480000</v>
      </c>
      <c r="E25" s="4">
        <v>250000</v>
      </c>
      <c r="F25" s="4">
        <f t="shared" si="2"/>
        <v>2427308.2392895794</v>
      </c>
      <c r="G25" s="4">
        <f t="shared" si="0"/>
        <v>3907308.2392895794</v>
      </c>
      <c r="H25" s="4">
        <f t="shared" si="1"/>
        <v>64590014.221529067</v>
      </c>
    </row>
    <row r="26" spans="1:8" ht="14.25" customHeight="1">
      <c r="A26" t="s">
        <v>20</v>
      </c>
      <c r="B26" s="4">
        <v>750000</v>
      </c>
      <c r="C26" s="4">
        <v>480000</v>
      </c>
      <c r="E26" s="4">
        <v>250000</v>
      </c>
      <c r="F26" s="4">
        <f t="shared" si="2"/>
        <v>2583600.5688611628</v>
      </c>
      <c r="G26" s="4">
        <f t="shared" si="0"/>
        <v>4063600.5688611628</v>
      </c>
      <c r="H26" s="4">
        <f t="shared" si="1"/>
        <v>68653614.790390223</v>
      </c>
    </row>
    <row r="27" spans="1:8" ht="14.25" customHeight="1">
      <c r="A27" t="s">
        <v>21</v>
      </c>
      <c r="B27" s="4">
        <v>750000</v>
      </c>
      <c r="C27" s="4">
        <v>480000</v>
      </c>
      <c r="E27" s="4">
        <v>250000</v>
      </c>
      <c r="F27" s="4">
        <f t="shared" si="2"/>
        <v>2746144.5916156089</v>
      </c>
      <c r="G27" s="4">
        <f t="shared" si="0"/>
        <v>4226144.5916156089</v>
      </c>
      <c r="H27" s="4">
        <f t="shared" si="1"/>
        <v>72879759.382005826</v>
      </c>
    </row>
    <row r="28" spans="1:8" ht="14.25" customHeight="1">
      <c r="A28" s="7" t="s">
        <v>22</v>
      </c>
      <c r="B28" s="4">
        <v>750000</v>
      </c>
      <c r="C28" s="4">
        <v>480000</v>
      </c>
      <c r="D28" s="6"/>
      <c r="E28" s="4">
        <v>250000</v>
      </c>
      <c r="F28" s="4">
        <f t="shared" si="2"/>
        <v>2915190.3752802331</v>
      </c>
      <c r="G28" s="4">
        <f t="shared" si="0"/>
        <v>4395190.3752802331</v>
      </c>
      <c r="H28" s="4">
        <f t="shared" si="1"/>
        <v>77274949.757286057</v>
      </c>
    </row>
    <row r="29" spans="1:8" ht="14.25" customHeight="1">
      <c r="A29" s="7" t="s">
        <v>23</v>
      </c>
      <c r="B29" s="4">
        <v>750000</v>
      </c>
      <c r="C29" s="4">
        <v>480000</v>
      </c>
      <c r="D29" s="6"/>
      <c r="E29" s="4">
        <v>250000</v>
      </c>
      <c r="F29" s="4">
        <f t="shared" si="2"/>
        <v>3090997.9902914423</v>
      </c>
      <c r="G29" s="4">
        <f t="shared" si="0"/>
        <v>4570997.9902914427</v>
      </c>
      <c r="H29" s="4">
        <f t="shared" si="1"/>
        <v>81845947.747577503</v>
      </c>
    </row>
    <row r="30" spans="1:8" ht="14.25" customHeight="1">
      <c r="A30" t="s">
        <v>24</v>
      </c>
      <c r="B30" s="4">
        <v>750000</v>
      </c>
      <c r="C30" s="4">
        <v>480000</v>
      </c>
      <c r="E30" s="4">
        <v>250000</v>
      </c>
      <c r="F30" s="4">
        <f t="shared" si="2"/>
        <v>3273837.9099031002</v>
      </c>
      <c r="G30" s="4">
        <f t="shared" si="0"/>
        <v>4753837.9099030998</v>
      </c>
      <c r="H30" s="4">
        <f t="shared" si="1"/>
        <v>86599785.657480597</v>
      </c>
    </row>
    <row r="31" spans="1:8" ht="14.25" customHeight="1">
      <c r="A31" t="s">
        <v>25</v>
      </c>
      <c r="B31" s="4">
        <v>750000</v>
      </c>
      <c r="C31" s="4">
        <v>480000</v>
      </c>
      <c r="E31" s="4">
        <v>250000</v>
      </c>
      <c r="F31" s="4">
        <f t="shared" si="2"/>
        <v>3463991.4262992241</v>
      </c>
      <c r="G31" s="4">
        <f t="shared" si="0"/>
        <v>4943991.4262992237</v>
      </c>
      <c r="H31" s="4">
        <f t="shared" si="1"/>
        <v>91543777.083779827</v>
      </c>
    </row>
    <row r="32" spans="1:8" ht="14.25" customHeight="1">
      <c r="A32" t="s">
        <v>26</v>
      </c>
      <c r="B32" s="4">
        <v>750000</v>
      </c>
      <c r="C32" s="4">
        <v>480000</v>
      </c>
      <c r="E32" s="4">
        <v>250000</v>
      </c>
      <c r="F32" s="4">
        <f t="shared" si="2"/>
        <v>3661751.083351193</v>
      </c>
      <c r="G32" s="4">
        <f t="shared" si="0"/>
        <v>5141751.083351193</v>
      </c>
      <c r="H32" s="4">
        <f t="shared" si="1"/>
        <v>96685528.167131022</v>
      </c>
    </row>
    <row r="33" spans="1:8" ht="14.25" customHeight="1">
      <c r="A33" t="s">
        <v>29</v>
      </c>
      <c r="B33" s="4">
        <v>750000</v>
      </c>
      <c r="C33" s="4">
        <v>480000</v>
      </c>
      <c r="E33" s="4">
        <v>250000</v>
      </c>
      <c r="F33" s="4">
        <f t="shared" si="2"/>
        <v>3867421.1266852408</v>
      </c>
      <c r="G33" s="4">
        <f t="shared" si="0"/>
        <v>5347421.1266852412</v>
      </c>
      <c r="H33" s="4">
        <f t="shared" si="1"/>
        <v>102032949.29381627</v>
      </c>
    </row>
  </sheetData>
  <phoneticPr fontId="2" type="noConversion"/>
  <printOptions horizontalCentered="1"/>
  <pageMargins left="0.32" right="0.32" top="1" bottom="1" header="0.5" footer="0.5"/>
  <pageSetup orientation="landscape" horizontalDpi="1200" verticalDpi="1200" r:id="rId1"/>
  <headerFooter alignWithMargins="0">
    <oddHeader>&amp;C&amp;"Arial,Bold"&amp;11COAST COMMUNITY COLLEGE DISTRICT
Administrative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Past Svc Liab Plan 13</vt:lpstr>
      <vt:lpstr>Past Svc Liab Plan 12</vt:lpstr>
      <vt:lpstr>Past Svc Liab Plan 11</vt:lpstr>
      <vt:lpstr>Past Svc Liab Plan 10</vt:lpstr>
      <vt:lpstr>Past Svc Liab Plan 08</vt:lpstr>
      <vt:lpstr>Past Svc Liab Plan</vt:lpstr>
      <vt:lpstr>Past Svc Liab Actual</vt:lpstr>
      <vt:lpstr>Past Svc Liab comb</vt:lpstr>
      <vt:lpstr>'Past Svc Liab Actual'!Print_Area</vt:lpstr>
      <vt:lpstr>'Past Svc Liab comb'!Print_Area</vt:lpstr>
      <vt:lpstr>'Past Svc Liab Plan'!Print_Area</vt:lpstr>
      <vt:lpstr>'Past Svc Liab Plan 08'!Print_Area</vt:lpstr>
      <vt:lpstr>'Past Svc Liab Plan 10'!Print_Area</vt:lpstr>
      <vt:lpstr>'Past Svc Liab Plan 11'!Print_Area</vt:lpstr>
      <vt:lpstr>'Past Svc Liab Plan 12'!Print_Area</vt:lpstr>
      <vt:lpstr>'Past Svc Liab Plan 13'!Print_Area</vt:lpstr>
    </vt:vector>
  </TitlesOfParts>
  <Company>COAST COMMUNITY COLLEGE DIST.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Allen</dc:creator>
  <cp:lastModifiedBy>Gayle Berggren</cp:lastModifiedBy>
  <cp:lastPrinted>2011-06-01T21:00:41Z</cp:lastPrinted>
  <dcterms:created xsi:type="dcterms:W3CDTF">2005-02-01T16:37:29Z</dcterms:created>
  <dcterms:modified xsi:type="dcterms:W3CDTF">2012-09-28T14:51:04Z</dcterms:modified>
</cp:coreProperties>
</file>